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3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'доходы'!$A$1:$I$30</definedName>
    <definedName name="_xlnm.Print_Area" localSheetId="1">'доходы 1'!$A$1:$G$30</definedName>
    <definedName name="_xlnm.Print_Area" localSheetId="4">'Источники1'!$A$1:$C$11</definedName>
    <definedName name="_xlnm.Print_Area" localSheetId="2">'расходы'!$A$4:$L$50</definedName>
    <definedName name="_xlnm.Print_Area" localSheetId="3">'расходы ведом'!$A$1:$G$102</definedName>
  </definedNames>
  <calcPr fullCalcOnLoad="1"/>
</workbook>
</file>

<file path=xl/sharedStrings.xml><?xml version="1.0" encoding="utf-8"?>
<sst xmlns="http://schemas.openxmlformats.org/spreadsheetml/2006/main" count="674" uniqueCount="284">
  <si>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</si>
  <si>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</si>
  <si>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</si>
  <si>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</si>
  <si>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</si>
  <si>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</si>
  <si>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</si>
  <si>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</si>
  <si>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</si>
  <si>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</si>
  <si>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</si>
  <si>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</si>
  <si>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</si>
  <si>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</si>
  <si>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</si>
  <si>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</si>
  <si>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</si>
  <si>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</si>
  <si>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</si>
  <si>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</si>
  <si>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</si>
  <si>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</si>
  <si>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</si>
  <si>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</si>
  <si>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</si>
  <si>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</si>
  <si>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</si>
  <si>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</si>
  <si>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</si>
  <si>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</si>
  <si>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</si>
  <si>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</si>
  <si>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</si>
  <si>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</si>
  <si>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</si>
  <si>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</si>
  <si>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</si>
  <si>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</si>
  <si>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</si>
  <si>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</si>
  <si>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</si>
  <si>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</si>
  <si>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</si>
  <si>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</si>
  <si>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</si>
  <si>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</si>
  <si>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</si>
  <si>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</si>
  <si>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</si>
  <si>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</si>
  <si>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</si>
  <si>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</si>
  <si>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</si>
  <si>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</si>
  <si>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</si>
  <si>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</si>
  <si>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</si>
  <si>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</si>
  <si>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</si>
  <si>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</si>
  <si>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</si>
  <si>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</si>
  <si>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</si>
  <si>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</si>
  <si>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</si>
  <si>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</si>
  <si>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</si>
  <si>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</si>
  <si>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</si>
  <si>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</si>
  <si>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</si>
  <si>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</si>
  <si>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</si>
  <si>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</si>
  <si>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</si>
  <si>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</si>
  <si>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</si>
  <si>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</si>
  <si>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</si>
  <si>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</si>
  <si>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</si>
  <si>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</si>
  <si>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</si>
  <si>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</si>
  <si>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</si>
  <si>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</si>
  <si>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</si>
  <si>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</si>
  <si>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</si>
  <si>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</si>
  <si>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</si>
  <si>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</si>
  <si>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</si>
  <si>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</si>
  <si>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</si>
  <si>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</si>
  <si>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</si>
  <si>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</si>
  <si>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</si>
  <si>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</si>
  <si>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</si>
  <si>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</si>
  <si>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</si>
  <si>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</si>
  <si>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</si>
  <si>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</si>
  <si>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</si>
  <si>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</si>
  <si>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</si>
  <si>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</si>
  <si>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</si>
  <si>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</si>
  <si>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</si>
  <si>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</si>
  <si>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</si>
  <si>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</si>
  <si>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</si>
  <si>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</si>
  <si>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</si>
  <si>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</si>
  <si>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</si>
  <si>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</si>
  <si>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</si>
  <si>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</si>
  <si>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</si>
  <si>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</si>
  <si>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</si>
  <si>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</si>
  <si>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</si>
  <si>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</si>
  <si>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</si>
  <si>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</si>
  <si>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</si>
  <si>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</si>
  <si>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</si>
  <si>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</si>
  <si>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</si>
  <si>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</si>
  <si>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</si>
  <si>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</si>
  <si>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</si>
  <si>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</si>
  <si>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</si>
  <si>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</si>
  <si>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</si>
  <si>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</si>
  <si>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</si>
  <si>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</si>
  <si>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</si>
  <si>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</si>
  <si>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</si>
  <si>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</si>
  <si>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</si>
  <si>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</si>
  <si>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</si>
  <si>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</si>
  <si>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</si>
  <si>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</si>
  <si>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</si>
  <si>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</si>
  <si>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</si>
  <si>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</si>
  <si>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</si>
  <si>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</si>
  <si>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</si>
  <si>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</si>
  <si>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</si>
  <si>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</si>
  <si>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</si>
  <si>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</si>
  <si>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</si>
  <si>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</si>
  <si>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</si>
  <si>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</si>
  <si>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</si>
  <si>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</si>
  <si>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</si>
  <si>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</si>
  <si>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</si>
  <si>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</si>
  <si>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</si>
  <si>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</si>
  <si>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</si>
  <si>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</si>
  <si>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</si>
  <si>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</si>
  <si>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</si>
  <si>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</si>
  <si>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</si>
  <si>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</si>
  <si>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</si>
  <si>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</si>
  <si>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</si>
  <si>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</si>
  <si>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</si>
  <si>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</si>
  <si>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</si>
  <si>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</si>
  <si>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</si>
  <si>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</si>
  <si>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</si>
  <si>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</si>
  <si>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</si>
  <si>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</si>
  <si>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</si>
  <si>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</si>
  <si>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</si>
  <si>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</si>
  <si>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</si>
  <si>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</si>
  <si>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</si>
  <si>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</si>
  <si>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</si>
  <si>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</si>
  <si>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</si>
  <si>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</si>
  <si>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</si>
  <si>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</si>
  <si>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</si>
  <si>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0 13 02993 03 0100 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</si>
  <si>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</si>
  <si>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</si>
  <si>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</si>
  <si>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</si>
  <si>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</si>
  <si>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</si>
  <si>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</si>
  <si>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</si>
  <si>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</si>
  <si>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</si>
  <si>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Показатели исполнения местного  бюджета МО Парнас за 1 квартал 2016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</si>
  <si>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1 кв. 2016 г.</t>
  </si>
  <si>
    <t xml:space="preserve">Показатели исполнения местного  бюджета МО Парнас за 1 квартал 2016 г. по   кодам  классификации доходов </t>
  </si>
  <si>
    <t>Исполнение за 1 кв. 2016г.</t>
  </si>
  <si>
    <t>Показатели расходов местного бюджета МО Парнас по ведомственной структуре расходов местного  бюджета за 1 квартал 2016 года</t>
  </si>
  <si>
    <t>Показатели расходов местного бюджета МО Парнас распределению бюджетных ассигнований бюджета за 1 квартал 2016 года</t>
  </si>
  <si>
    <t>МО МО Парнас за 1 квартал 2016 года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</si>
  <si>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за 1 квартал 2016 г.</t>
  </si>
  <si>
    <t xml:space="preserve">Обеспечивающий персонал </t>
  </si>
  <si>
    <t>НАЦИОНАЛЬНАЯ ЭКОНОМИКА</t>
  </si>
  <si>
    <t>0400</t>
  </si>
  <si>
    <t>0401</t>
  </si>
  <si>
    <t>00200000031</t>
  </si>
  <si>
    <t>00200000032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</si>
  <si>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</si>
  <si>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</si>
  <si>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</si>
  <si>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</si>
  <si>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</si>
  <si>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</si>
  <si>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</si>
  <si>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3300000460</t>
  </si>
  <si>
    <t>Расходы на выплату персоналу  казенных учреждений</t>
  </si>
  <si>
    <t>3300000470</t>
  </si>
  <si>
    <t>7950000520</t>
  </si>
  <si>
    <t>2190000080</t>
  </si>
  <si>
    <t>2190000090</t>
  </si>
  <si>
    <t>5100000100</t>
  </si>
  <si>
    <t>6000000130</t>
  </si>
  <si>
    <t>7950000490</t>
  </si>
  <si>
    <t>4100000170</t>
  </si>
  <si>
    <t>4280000180</t>
  </si>
  <si>
    <t>43100001890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</si>
  <si>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</si>
  <si>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</si>
  <si>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</si>
  <si>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</si>
  <si>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</si>
  <si>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</si>
  <si>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</si>
  <si>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</si>
  <si>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02000000500</t>
  </si>
  <si>
    <t>00200000010</t>
  </si>
  <si>
    <t>00200000021</t>
  </si>
  <si>
    <t>00200000022</t>
  </si>
  <si>
    <t>00200000023</t>
  </si>
  <si>
    <t>Уплата иных платежей</t>
  </si>
  <si>
    <t xml:space="preserve">Приложение №1 к Постановлению МА МО МО Парнас от 20.04.2016г. № 17-п                     </t>
  </si>
  <si>
    <t xml:space="preserve">Приложение №2 к Постановлению МА МО МО Парнас  от 20.04.2016г. № 17-п    </t>
  </si>
  <si>
    <t xml:space="preserve">Приложение №3 к Постановлению МА МО МО Парнас  от 20.04.2016г. № 17-п    </t>
  </si>
  <si>
    <t xml:space="preserve">Приложение № 4 к Постановлению МА МО МО Парнас  от 20.04.2016г. № 17-п    </t>
  </si>
  <si>
    <t xml:space="preserve">Приложение № 5  к Постановлению МА МО МО Парнас  от 20.04.2016г. № 17-п                                              </t>
  </si>
  <si>
    <t xml:space="preserve">Приложение № 6 к Постановлению МА МО МО Парнас  от 20.04.2016г. № 17-п                                                     </t>
  </si>
  <si>
    <t xml:space="preserve">Приложение №7  к Постановлению МА МО МО Парнас  от 20.04.2016г. № 17-п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</si>
</sst>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67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67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justify" vertical="center"/>
    </xf>
    <xf numFmtId="4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64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64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64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67" fontId="11" fillId="0" borderId="13" xfId="0" applyNumberFormat="1" applyFont="1" applyFill="1" applyBorder="1" applyAlignment="1">
      <alignment horizontal="righ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7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67" fontId="9" fillId="0" borderId="26" xfId="4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5" t="s">
        <v>277</v>
      </c>
      <c r="B1" s="206"/>
      <c r="C1" s="206"/>
      <c r="D1" s="206"/>
      <c r="E1" s="206"/>
      <c r="F1" s="206"/>
      <c r="G1" s="206"/>
      <c r="H1" s="206"/>
      <c r="I1" s="206"/>
      <c r="J1" s="29"/>
      <c r="K1" s="29"/>
      <c r="L1" s="29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1.25" customHeight="1">
      <c r="A3" s="207" t="s">
        <v>230</v>
      </c>
      <c r="B3" s="208"/>
      <c r="C3" s="208"/>
      <c r="D3" s="208"/>
      <c r="E3" s="208"/>
      <c r="F3" s="208"/>
      <c r="G3" s="208"/>
      <c r="H3" s="208"/>
      <c r="I3" s="208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92</v>
      </c>
      <c r="J4" s="2"/>
    </row>
    <row r="5" spans="1:9" ht="65.25" customHeight="1" thickBot="1">
      <c r="A5" s="78" t="s">
        <v>90</v>
      </c>
      <c r="B5" s="79" t="s">
        <v>91</v>
      </c>
      <c r="C5" s="80" t="s">
        <v>166</v>
      </c>
      <c r="D5" s="81" t="s">
        <v>112</v>
      </c>
      <c r="E5" s="82" t="s">
        <v>34</v>
      </c>
      <c r="F5" s="83" t="s">
        <v>35</v>
      </c>
      <c r="G5" s="81" t="s">
        <v>9</v>
      </c>
      <c r="H5" s="84" t="s">
        <v>10</v>
      </c>
      <c r="I5" s="49" t="s">
        <v>231</v>
      </c>
    </row>
    <row r="6" spans="1:9" ht="27.75" customHeight="1">
      <c r="A6" s="85" t="s">
        <v>94</v>
      </c>
      <c r="B6" s="86" t="s">
        <v>93</v>
      </c>
      <c r="C6" s="85" t="s">
        <v>94</v>
      </c>
      <c r="D6" s="87" t="s">
        <v>54</v>
      </c>
      <c r="E6" s="88" t="e">
        <f>E7+E13+E18</f>
        <v>#REF!</v>
      </c>
      <c r="F6" s="88" t="e">
        <f>F7+F13+F18</f>
        <v>#REF!</v>
      </c>
      <c r="G6" s="88" t="e">
        <f>G7+G13+G18</f>
        <v>#REF!</v>
      </c>
      <c r="H6" s="88" t="e">
        <f>H7+H13+H18</f>
        <v>#REF!</v>
      </c>
      <c r="I6" s="89">
        <f>I7+I13+I18+I15</f>
        <v>15287.799999999997</v>
      </c>
    </row>
    <row r="7" spans="1:9" ht="15">
      <c r="A7" s="90" t="s">
        <v>94</v>
      </c>
      <c r="B7" s="91" t="s">
        <v>111</v>
      </c>
      <c r="C7" s="90" t="s">
        <v>94</v>
      </c>
      <c r="D7" s="92" t="s">
        <v>36</v>
      </c>
      <c r="E7" s="93" t="e">
        <f>E8+E9+E11</f>
        <v>#REF!</v>
      </c>
      <c r="F7" s="93" t="e">
        <f>F8+F9+F11</f>
        <v>#REF!</v>
      </c>
      <c r="G7" s="93" t="e">
        <f>G8+G9+G11</f>
        <v>#REF!</v>
      </c>
      <c r="H7" s="93" t="e">
        <f>H8+H9+H11</f>
        <v>#REF!</v>
      </c>
      <c r="I7" s="94">
        <f>I8+I9+I11+I10+I12</f>
        <v>12529.649999999998</v>
      </c>
    </row>
    <row r="8" spans="1:9" ht="32.25" customHeight="1">
      <c r="A8" s="95">
        <v>182</v>
      </c>
      <c r="B8" s="96" t="s">
        <v>101</v>
      </c>
      <c r="C8" s="96">
        <v>110</v>
      </c>
      <c r="D8" s="97" t="s">
        <v>159</v>
      </c>
      <c r="E8" s="98" t="e">
        <f>#REF!+E9</f>
        <v>#REF!</v>
      </c>
      <c r="F8" s="98" t="e">
        <f>#REF!+F9</f>
        <v>#REF!</v>
      </c>
      <c r="G8" s="98" t="e">
        <f>#REF!+G9</f>
        <v>#REF!</v>
      </c>
      <c r="H8" s="99" t="e">
        <f>#REF!+H9</f>
        <v>#REF!</v>
      </c>
      <c r="I8" s="100">
        <v>6483.99</v>
      </c>
    </row>
    <row r="9" spans="1:9" ht="42.75" customHeight="1">
      <c r="A9" s="95">
        <v>182</v>
      </c>
      <c r="B9" s="96" t="s">
        <v>102</v>
      </c>
      <c r="C9" s="96">
        <v>110</v>
      </c>
      <c r="D9" s="97" t="s">
        <v>160</v>
      </c>
      <c r="E9" s="98">
        <v>1400</v>
      </c>
      <c r="F9" s="98">
        <v>5600</v>
      </c>
      <c r="G9" s="98">
        <f>4000+1870</f>
        <v>5870</v>
      </c>
      <c r="H9" s="99">
        <v>4000</v>
      </c>
      <c r="I9" s="101">
        <v>2118.5</v>
      </c>
    </row>
    <row r="10" spans="1:9" ht="27.75" customHeight="1">
      <c r="A10" s="95">
        <v>182</v>
      </c>
      <c r="B10" s="96" t="s">
        <v>103</v>
      </c>
      <c r="C10" s="96">
        <v>110</v>
      </c>
      <c r="D10" s="97" t="s">
        <v>113</v>
      </c>
      <c r="E10" s="98"/>
      <c r="F10" s="98"/>
      <c r="G10" s="98"/>
      <c r="H10" s="99"/>
      <c r="I10" s="102">
        <v>1208.21</v>
      </c>
    </row>
    <row r="11" spans="1:9" ht="29.25" customHeight="1">
      <c r="A11" s="95">
        <v>182</v>
      </c>
      <c r="B11" s="96" t="s">
        <v>104</v>
      </c>
      <c r="C11" s="96">
        <v>110</v>
      </c>
      <c r="D11" s="103" t="s">
        <v>37</v>
      </c>
      <c r="E11" s="98"/>
      <c r="F11" s="98"/>
      <c r="G11" s="98"/>
      <c r="H11" s="99"/>
      <c r="I11" s="102">
        <v>2701.4</v>
      </c>
    </row>
    <row r="12" spans="1:9" ht="47.25" customHeight="1">
      <c r="A12" s="95">
        <v>182</v>
      </c>
      <c r="B12" s="96" t="s">
        <v>173</v>
      </c>
      <c r="C12" s="96">
        <v>110</v>
      </c>
      <c r="D12" s="103" t="s">
        <v>174</v>
      </c>
      <c r="E12" s="104"/>
      <c r="F12" s="104"/>
      <c r="G12" s="104"/>
      <c r="H12" s="105"/>
      <c r="I12" s="102">
        <v>17.55</v>
      </c>
    </row>
    <row r="13" spans="1:17" ht="29.25" customHeight="1">
      <c r="A13" s="85" t="s">
        <v>94</v>
      </c>
      <c r="B13" s="91" t="s">
        <v>105</v>
      </c>
      <c r="C13" s="85" t="s">
        <v>94</v>
      </c>
      <c r="D13" s="92" t="s">
        <v>47</v>
      </c>
      <c r="E13" s="88" t="e">
        <f>E14+#REF!</f>
        <v>#REF!</v>
      </c>
      <c r="F13" s="88" t="e">
        <f>F14+#REF!</f>
        <v>#REF!</v>
      </c>
      <c r="G13" s="88" t="e">
        <f>G14+#REF!</f>
        <v>#REF!</v>
      </c>
      <c r="H13" s="88" t="e">
        <f>H14+#REF!</f>
        <v>#REF!</v>
      </c>
      <c r="I13" s="89">
        <f>I14</f>
        <v>844.75</v>
      </c>
      <c r="O13" s="20"/>
      <c r="P13" s="201"/>
      <c r="Q13" s="201"/>
    </row>
    <row r="14" spans="1:17" ht="64.5" customHeight="1">
      <c r="A14" s="90" t="s">
        <v>176</v>
      </c>
      <c r="B14" s="96" t="s">
        <v>106</v>
      </c>
      <c r="C14" s="90" t="s">
        <v>95</v>
      </c>
      <c r="D14" s="106" t="s">
        <v>48</v>
      </c>
      <c r="E14" s="88"/>
      <c r="F14" s="88"/>
      <c r="G14" s="88"/>
      <c r="H14" s="107"/>
      <c r="I14" s="102">
        <v>844.75</v>
      </c>
      <c r="O14" s="20"/>
      <c r="P14" s="22"/>
      <c r="Q14" s="22"/>
    </row>
    <row r="15" spans="1:17" ht="37.5" customHeight="1">
      <c r="A15" s="90" t="s">
        <v>94</v>
      </c>
      <c r="B15" s="86" t="s">
        <v>107</v>
      </c>
      <c r="C15" s="86">
        <v>130</v>
      </c>
      <c r="D15" s="108" t="s">
        <v>49</v>
      </c>
      <c r="E15" s="104"/>
      <c r="F15" s="104"/>
      <c r="G15" s="109"/>
      <c r="H15" s="110"/>
      <c r="I15" s="89">
        <f>I17+I16</f>
        <v>1307.4</v>
      </c>
      <c r="O15" s="20"/>
      <c r="P15" s="20"/>
      <c r="Q15" s="20"/>
    </row>
    <row r="16" spans="1:17" ht="82.5" customHeight="1">
      <c r="A16" s="95">
        <v>867</v>
      </c>
      <c r="B16" s="111" t="s">
        <v>219</v>
      </c>
      <c r="C16" s="112">
        <v>130</v>
      </c>
      <c r="D16" s="113" t="s">
        <v>50</v>
      </c>
      <c r="E16" s="104"/>
      <c r="F16" s="104"/>
      <c r="G16" s="109"/>
      <c r="H16" s="110"/>
      <c r="I16" s="102">
        <v>1307.4</v>
      </c>
      <c r="O16" s="20"/>
      <c r="P16" s="20"/>
      <c r="Q16" s="20"/>
    </row>
    <row r="17" spans="1:17" ht="70.5" customHeight="1">
      <c r="A17" s="95">
        <v>916</v>
      </c>
      <c r="B17" s="111" t="s">
        <v>220</v>
      </c>
      <c r="C17" s="112">
        <v>130</v>
      </c>
      <c r="D17" s="113" t="s">
        <v>218</v>
      </c>
      <c r="E17" s="104"/>
      <c r="F17" s="104"/>
      <c r="G17" s="109"/>
      <c r="H17" s="110"/>
      <c r="I17" s="102">
        <v>0</v>
      </c>
      <c r="O17" s="20"/>
      <c r="P17" s="20"/>
      <c r="Q17" s="20"/>
    </row>
    <row r="18" spans="1:9" ht="32.25" customHeight="1">
      <c r="A18" s="85" t="s">
        <v>94</v>
      </c>
      <c r="B18" s="86" t="s">
        <v>108</v>
      </c>
      <c r="C18" s="85" t="s">
        <v>94</v>
      </c>
      <c r="D18" s="92" t="s">
        <v>51</v>
      </c>
      <c r="E18" s="88"/>
      <c r="F18" s="88"/>
      <c r="G18" s="88"/>
      <c r="H18" s="114"/>
      <c r="I18" s="115">
        <f>I19+I23+I20+I21+I22</f>
        <v>606</v>
      </c>
    </row>
    <row r="19" spans="1:9" ht="59.25" customHeight="1">
      <c r="A19" s="95">
        <v>182</v>
      </c>
      <c r="B19" s="111" t="s">
        <v>109</v>
      </c>
      <c r="C19" s="111">
        <v>140</v>
      </c>
      <c r="D19" s="97" t="s">
        <v>52</v>
      </c>
      <c r="E19" s="104"/>
      <c r="F19" s="104"/>
      <c r="G19" s="104"/>
      <c r="H19" s="99"/>
      <c r="I19" s="102">
        <v>72</v>
      </c>
    </row>
    <row r="20" spans="1:9" ht="59.25" customHeight="1">
      <c r="A20" s="95">
        <v>806</v>
      </c>
      <c r="B20" s="111" t="s">
        <v>110</v>
      </c>
      <c r="C20" s="111">
        <v>140</v>
      </c>
      <c r="D20" s="97" t="s">
        <v>161</v>
      </c>
      <c r="E20" s="104"/>
      <c r="F20" s="104"/>
      <c r="G20" s="104"/>
      <c r="H20" s="99"/>
      <c r="I20" s="102">
        <v>320</v>
      </c>
    </row>
    <row r="21" spans="1:9" ht="59.25" customHeight="1">
      <c r="A21" s="95">
        <v>807</v>
      </c>
      <c r="B21" s="111" t="s">
        <v>110</v>
      </c>
      <c r="C21" s="111">
        <v>140</v>
      </c>
      <c r="D21" s="97" t="s">
        <v>161</v>
      </c>
      <c r="E21" s="104"/>
      <c r="F21" s="104"/>
      <c r="G21" s="104"/>
      <c r="H21" s="99"/>
      <c r="I21" s="102">
        <v>30</v>
      </c>
    </row>
    <row r="22" spans="1:9" ht="59.25" customHeight="1">
      <c r="A22" s="95">
        <v>824</v>
      </c>
      <c r="B22" s="111" t="s">
        <v>110</v>
      </c>
      <c r="C22" s="111">
        <v>140</v>
      </c>
      <c r="D22" s="97" t="s">
        <v>161</v>
      </c>
      <c r="E22" s="104"/>
      <c r="F22" s="104"/>
      <c r="G22" s="104"/>
      <c r="H22" s="99"/>
      <c r="I22" s="102">
        <v>120</v>
      </c>
    </row>
    <row r="23" spans="1:9" ht="60" customHeight="1">
      <c r="A23" s="95">
        <v>848</v>
      </c>
      <c r="B23" s="111" t="s">
        <v>110</v>
      </c>
      <c r="C23" s="111">
        <v>140</v>
      </c>
      <c r="D23" s="97" t="s">
        <v>161</v>
      </c>
      <c r="E23" s="104"/>
      <c r="F23" s="104"/>
      <c r="G23" s="104"/>
      <c r="H23" s="99"/>
      <c r="I23" s="102">
        <v>64</v>
      </c>
    </row>
    <row r="24" spans="1:9" ht="15">
      <c r="A24" s="85" t="s">
        <v>94</v>
      </c>
      <c r="B24" s="91" t="s">
        <v>96</v>
      </c>
      <c r="C24" s="85" t="s">
        <v>94</v>
      </c>
      <c r="D24" s="116" t="s">
        <v>38</v>
      </c>
      <c r="E24" s="88" t="e">
        <f>#REF!+E25</f>
        <v>#REF!</v>
      </c>
      <c r="F24" s="88" t="e">
        <f>#REF!+F25</f>
        <v>#REF!</v>
      </c>
      <c r="G24" s="88" t="e">
        <f>#REF!+G25</f>
        <v>#REF!</v>
      </c>
      <c r="H24" s="88" t="e">
        <f>#REF!+H25</f>
        <v>#REF!</v>
      </c>
      <c r="I24" s="89">
        <f>I25</f>
        <v>5008.19</v>
      </c>
    </row>
    <row r="25" spans="1:12" ht="46.5" customHeight="1">
      <c r="A25" s="85" t="s">
        <v>94</v>
      </c>
      <c r="B25" s="117" t="s">
        <v>97</v>
      </c>
      <c r="C25" s="117">
        <v>151</v>
      </c>
      <c r="D25" s="92" t="s">
        <v>53</v>
      </c>
      <c r="E25" s="93">
        <f>E26+E27+E28+E29</f>
        <v>0</v>
      </c>
      <c r="F25" s="93">
        <f>F26+F27+F28+F29</f>
        <v>0</v>
      </c>
      <c r="G25" s="93">
        <f>G26+G27+G28+G29</f>
        <v>0</v>
      </c>
      <c r="H25" s="93">
        <f>H26+H27+H28+H29</f>
        <v>0</v>
      </c>
      <c r="I25" s="94">
        <f>I26+I27+I28+I29</f>
        <v>5008.19</v>
      </c>
      <c r="L25" s="12"/>
    </row>
    <row r="26" spans="1:12" ht="46.5" customHeight="1">
      <c r="A26" s="118">
        <v>916</v>
      </c>
      <c r="B26" s="117" t="s">
        <v>97</v>
      </c>
      <c r="C26" s="117">
        <v>151</v>
      </c>
      <c r="D26" s="97" t="s">
        <v>162</v>
      </c>
      <c r="E26" s="98"/>
      <c r="F26" s="98"/>
      <c r="G26" s="98"/>
      <c r="H26" s="98"/>
      <c r="I26" s="101">
        <v>0</v>
      </c>
      <c r="L26" s="12"/>
    </row>
    <row r="27" spans="1:12" ht="48.75" customHeight="1">
      <c r="A27" s="118">
        <v>916</v>
      </c>
      <c r="B27" s="117" t="s">
        <v>98</v>
      </c>
      <c r="C27" s="117">
        <v>151</v>
      </c>
      <c r="D27" s="97" t="s">
        <v>163</v>
      </c>
      <c r="E27" s="98"/>
      <c r="F27" s="98"/>
      <c r="G27" s="98"/>
      <c r="H27" s="98"/>
      <c r="I27" s="101">
        <v>937.69</v>
      </c>
      <c r="L27" s="12"/>
    </row>
    <row r="28" spans="1:12" ht="48.75" customHeight="1">
      <c r="A28" s="118">
        <v>916</v>
      </c>
      <c r="B28" s="117" t="s">
        <v>99</v>
      </c>
      <c r="C28" s="117">
        <v>151</v>
      </c>
      <c r="D28" s="97" t="s">
        <v>164</v>
      </c>
      <c r="E28" s="98"/>
      <c r="F28" s="98"/>
      <c r="G28" s="98"/>
      <c r="H28" s="98"/>
      <c r="I28" s="101">
        <v>2594.7</v>
      </c>
      <c r="L28" s="12"/>
    </row>
    <row r="29" spans="1:12" ht="48" customHeight="1">
      <c r="A29" s="118">
        <v>916</v>
      </c>
      <c r="B29" s="117" t="s">
        <v>100</v>
      </c>
      <c r="C29" s="117">
        <v>151</v>
      </c>
      <c r="D29" s="97" t="s">
        <v>165</v>
      </c>
      <c r="E29" s="98"/>
      <c r="F29" s="98"/>
      <c r="G29" s="98"/>
      <c r="H29" s="98"/>
      <c r="I29" s="101">
        <v>1475.8</v>
      </c>
      <c r="L29" s="12"/>
    </row>
    <row r="30" spans="1:9" ht="15.75" thickBot="1">
      <c r="A30" s="202" t="s">
        <v>39</v>
      </c>
      <c r="B30" s="203"/>
      <c r="C30" s="203"/>
      <c r="D30" s="204"/>
      <c r="E30" s="119" t="e">
        <f>E6+E24</f>
        <v>#REF!</v>
      </c>
      <c r="F30" s="119" t="e">
        <f>F6+F24</f>
        <v>#REF!</v>
      </c>
      <c r="G30" s="119" t="e">
        <f>G6+G24</f>
        <v>#REF!</v>
      </c>
      <c r="H30" s="119" t="e">
        <f>H6+H24</f>
        <v>#REF!</v>
      </c>
      <c r="I30" s="120">
        <f>I6+I24</f>
        <v>20295.989999999998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43" t="s">
        <v>41</v>
      </c>
      <c r="J34" s="6"/>
    </row>
    <row r="35" ht="15">
      <c r="I35" s="67"/>
    </row>
  </sheetData>
  <sheetProtection/>
  <mergeCells count="4">
    <mergeCell ref="P13:Q13"/>
    <mergeCell ref="A30:D30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5" t="s">
        <v>278</v>
      </c>
      <c r="B1" s="206"/>
      <c r="C1" s="206"/>
      <c r="D1" s="206"/>
      <c r="E1" s="206"/>
      <c r="F1" s="206"/>
      <c r="G1" s="206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07" t="s">
        <v>232</v>
      </c>
      <c r="B3" s="208"/>
      <c r="C3" s="208"/>
      <c r="D3" s="208"/>
      <c r="E3" s="208"/>
      <c r="F3" s="208"/>
      <c r="G3" s="208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92</v>
      </c>
      <c r="H4" s="2"/>
    </row>
    <row r="5" spans="1:7" ht="65.25" customHeight="1" thickBot="1">
      <c r="A5" s="25" t="s">
        <v>91</v>
      </c>
      <c r="B5" s="26" t="s">
        <v>112</v>
      </c>
      <c r="C5" s="27" t="s">
        <v>34</v>
      </c>
      <c r="D5" s="28" t="s">
        <v>35</v>
      </c>
      <c r="E5" s="26" t="s">
        <v>9</v>
      </c>
      <c r="F5" s="24" t="s">
        <v>10</v>
      </c>
      <c r="G5" s="182" t="s">
        <v>231</v>
      </c>
    </row>
    <row r="6" spans="1:7" ht="27.75" customHeight="1">
      <c r="A6" s="86" t="s">
        <v>146</v>
      </c>
      <c r="B6" s="87" t="s">
        <v>54</v>
      </c>
      <c r="C6" s="88" t="e">
        <f>C7+C13+C18</f>
        <v>#REF!</v>
      </c>
      <c r="D6" s="88" t="e">
        <f>D7+D13+D18</f>
        <v>#REF!</v>
      </c>
      <c r="E6" s="88" t="e">
        <f>E7+E13+E18</f>
        <v>#REF!</v>
      </c>
      <c r="F6" s="88" t="e">
        <f>F7+F13+F18</f>
        <v>#REF!</v>
      </c>
      <c r="G6" s="89">
        <f>G7+G13+G18+G15</f>
        <v>15287.799999999997</v>
      </c>
    </row>
    <row r="7" spans="1:7" ht="15">
      <c r="A7" s="91" t="s">
        <v>141</v>
      </c>
      <c r="B7" s="92" t="s">
        <v>36</v>
      </c>
      <c r="C7" s="93" t="e">
        <f>C8+C9+C11</f>
        <v>#REF!</v>
      </c>
      <c r="D7" s="93" t="e">
        <f>D8+D9+D11</f>
        <v>#REF!</v>
      </c>
      <c r="E7" s="93" t="e">
        <f>E8+E9+E11</f>
        <v>#REF!</v>
      </c>
      <c r="F7" s="93" t="e">
        <f>F8+F9+F11</f>
        <v>#REF!</v>
      </c>
      <c r="G7" s="94">
        <f>G8+G9+G11+G10+G12</f>
        <v>12529.649999999998</v>
      </c>
    </row>
    <row r="8" spans="1:7" ht="32.25" customHeight="1">
      <c r="A8" s="96" t="s">
        <v>142</v>
      </c>
      <c r="B8" s="97" t="s">
        <v>159</v>
      </c>
      <c r="C8" s="98" t="e">
        <f>#REF!+C9</f>
        <v>#REF!</v>
      </c>
      <c r="D8" s="98" t="e">
        <f>#REF!+D9</f>
        <v>#REF!</v>
      </c>
      <c r="E8" s="98" t="e">
        <f>#REF!+E9</f>
        <v>#REF!</v>
      </c>
      <c r="F8" s="99" t="e">
        <f>#REF!+F9</f>
        <v>#REF!</v>
      </c>
      <c r="G8" s="100">
        <f>доходы!I8</f>
        <v>6483.99</v>
      </c>
    </row>
    <row r="9" spans="1:7" ht="33" customHeight="1">
      <c r="A9" s="96" t="s">
        <v>147</v>
      </c>
      <c r="B9" s="97" t="s">
        <v>160</v>
      </c>
      <c r="C9" s="98">
        <v>1400</v>
      </c>
      <c r="D9" s="98">
        <v>5600</v>
      </c>
      <c r="E9" s="98">
        <f>4000+1870</f>
        <v>5870</v>
      </c>
      <c r="F9" s="99">
        <v>4000</v>
      </c>
      <c r="G9" s="100">
        <f>доходы!I9</f>
        <v>2118.5</v>
      </c>
    </row>
    <row r="10" spans="1:7" ht="18.75" customHeight="1">
      <c r="A10" s="96" t="s">
        <v>148</v>
      </c>
      <c r="B10" s="97" t="s">
        <v>113</v>
      </c>
      <c r="C10" s="98"/>
      <c r="D10" s="98"/>
      <c r="E10" s="98"/>
      <c r="F10" s="99"/>
      <c r="G10" s="100">
        <f>доходы!I10</f>
        <v>1208.21</v>
      </c>
    </row>
    <row r="11" spans="1:7" ht="20.25" customHeight="1">
      <c r="A11" s="96" t="s">
        <v>143</v>
      </c>
      <c r="B11" s="103" t="s">
        <v>37</v>
      </c>
      <c r="C11" s="98"/>
      <c r="D11" s="98"/>
      <c r="E11" s="98"/>
      <c r="F11" s="99"/>
      <c r="G11" s="100">
        <f>доходы!I11</f>
        <v>2701.4</v>
      </c>
    </row>
    <row r="12" spans="1:7" ht="34.5" customHeight="1">
      <c r="A12" s="96" t="s">
        <v>175</v>
      </c>
      <c r="B12" s="103" t="s">
        <v>174</v>
      </c>
      <c r="C12" s="104"/>
      <c r="D12" s="104"/>
      <c r="E12" s="104"/>
      <c r="F12" s="105"/>
      <c r="G12" s="100">
        <f>доходы!I12</f>
        <v>17.55</v>
      </c>
    </row>
    <row r="13" spans="1:15" ht="21.75" customHeight="1">
      <c r="A13" s="91" t="s">
        <v>149</v>
      </c>
      <c r="B13" s="92" t="s">
        <v>47</v>
      </c>
      <c r="C13" s="88" t="e">
        <f>C14+#REF!</f>
        <v>#REF!</v>
      </c>
      <c r="D13" s="88" t="e">
        <f>D14+#REF!</f>
        <v>#REF!</v>
      </c>
      <c r="E13" s="88" t="e">
        <f>E14+#REF!</f>
        <v>#REF!</v>
      </c>
      <c r="F13" s="88" t="e">
        <f>F14+#REF!</f>
        <v>#REF!</v>
      </c>
      <c r="G13" s="89">
        <f>G14</f>
        <v>844.75</v>
      </c>
      <c r="M13" s="20"/>
      <c r="N13" s="201"/>
      <c r="O13" s="201"/>
    </row>
    <row r="14" spans="1:15" ht="48.75" customHeight="1">
      <c r="A14" s="96" t="s">
        <v>150</v>
      </c>
      <c r="B14" s="106" t="s">
        <v>48</v>
      </c>
      <c r="C14" s="88"/>
      <c r="D14" s="88"/>
      <c r="E14" s="88"/>
      <c r="F14" s="107"/>
      <c r="G14" s="102">
        <f>доходы!I14</f>
        <v>844.75</v>
      </c>
      <c r="M14" s="20"/>
      <c r="N14" s="22"/>
      <c r="O14" s="22"/>
    </row>
    <row r="15" spans="1:15" ht="30.75" customHeight="1">
      <c r="A15" s="86" t="s">
        <v>151</v>
      </c>
      <c r="B15" s="108" t="s">
        <v>49</v>
      </c>
      <c r="C15" s="104"/>
      <c r="D15" s="104"/>
      <c r="E15" s="109"/>
      <c r="F15" s="110"/>
      <c r="G15" s="89">
        <f>G16+G17</f>
        <v>1307.4</v>
      </c>
      <c r="M15" s="20"/>
      <c r="N15" s="20"/>
      <c r="O15" s="20"/>
    </row>
    <row r="16" spans="1:15" ht="62.25" customHeight="1">
      <c r="A16" s="111" t="s">
        <v>152</v>
      </c>
      <c r="B16" s="113" t="s">
        <v>50</v>
      </c>
      <c r="C16" s="104"/>
      <c r="D16" s="104"/>
      <c r="E16" s="109"/>
      <c r="F16" s="110"/>
      <c r="G16" s="102">
        <f>доходы!I16</f>
        <v>1307.4</v>
      </c>
      <c r="M16" s="20"/>
      <c r="N16" s="20"/>
      <c r="O16" s="20"/>
    </row>
    <row r="17" spans="1:15" ht="28.5">
      <c r="A17" s="111" t="s">
        <v>152</v>
      </c>
      <c r="B17" s="113" t="s">
        <v>218</v>
      </c>
      <c r="C17" s="104"/>
      <c r="D17" s="104"/>
      <c r="E17" s="109"/>
      <c r="F17" s="110"/>
      <c r="G17" s="102">
        <f>доходы!I17</f>
        <v>0</v>
      </c>
      <c r="M17" s="20"/>
      <c r="N17" s="20"/>
      <c r="O17" s="20"/>
    </row>
    <row r="18" spans="1:7" ht="22.5" customHeight="1">
      <c r="A18" s="86" t="s">
        <v>144</v>
      </c>
      <c r="B18" s="92" t="s">
        <v>51</v>
      </c>
      <c r="C18" s="88"/>
      <c r="D18" s="88"/>
      <c r="E18" s="88"/>
      <c r="F18" s="114"/>
      <c r="G18" s="115">
        <f>G19+G23+G20+G21+G22</f>
        <v>606</v>
      </c>
    </row>
    <row r="19" spans="1:7" ht="49.5" customHeight="1">
      <c r="A19" s="111" t="s">
        <v>153</v>
      </c>
      <c r="B19" s="97" t="s">
        <v>52</v>
      </c>
      <c r="C19" s="104"/>
      <c r="D19" s="104"/>
      <c r="E19" s="104"/>
      <c r="F19" s="99"/>
      <c r="G19" s="102">
        <f>доходы!I19</f>
        <v>72</v>
      </c>
    </row>
    <row r="20" spans="1:7" ht="50.25" customHeight="1">
      <c r="A20" s="111" t="s">
        <v>154</v>
      </c>
      <c r="B20" s="97" t="s">
        <v>161</v>
      </c>
      <c r="C20" s="104"/>
      <c r="D20" s="104"/>
      <c r="E20" s="104"/>
      <c r="F20" s="99"/>
      <c r="G20" s="102">
        <f>доходы!I20</f>
        <v>320</v>
      </c>
    </row>
    <row r="21" spans="1:7" ht="50.25" customHeight="1">
      <c r="A21" s="111" t="s">
        <v>154</v>
      </c>
      <c r="B21" s="97" t="s">
        <v>161</v>
      </c>
      <c r="C21" s="104"/>
      <c r="D21" s="104"/>
      <c r="E21" s="104"/>
      <c r="F21" s="99"/>
      <c r="G21" s="102">
        <f>доходы!I21</f>
        <v>30</v>
      </c>
    </row>
    <row r="22" spans="1:7" ht="50.25" customHeight="1">
      <c r="A22" s="111" t="s">
        <v>154</v>
      </c>
      <c r="B22" s="97" t="s">
        <v>161</v>
      </c>
      <c r="C22" s="104"/>
      <c r="D22" s="104"/>
      <c r="E22" s="104"/>
      <c r="F22" s="99"/>
      <c r="G22" s="102">
        <f>доходы!I22</f>
        <v>120</v>
      </c>
    </row>
    <row r="23" spans="1:7" ht="52.5" customHeight="1">
      <c r="A23" s="111" t="s">
        <v>145</v>
      </c>
      <c r="B23" s="97" t="s">
        <v>161</v>
      </c>
      <c r="C23" s="104"/>
      <c r="D23" s="104"/>
      <c r="E23" s="104"/>
      <c r="F23" s="99"/>
      <c r="G23" s="102">
        <f>доходы!I23</f>
        <v>64</v>
      </c>
    </row>
    <row r="24" spans="1:7" ht="15">
      <c r="A24" s="91" t="s">
        <v>155</v>
      </c>
      <c r="B24" s="116" t="s">
        <v>38</v>
      </c>
      <c r="C24" s="88" t="e">
        <f>#REF!+C25</f>
        <v>#REF!</v>
      </c>
      <c r="D24" s="88" t="e">
        <f>#REF!+D25</f>
        <v>#REF!</v>
      </c>
      <c r="E24" s="88" t="e">
        <f>#REF!+E25</f>
        <v>#REF!</v>
      </c>
      <c r="F24" s="88" t="e">
        <f>#REF!+F25</f>
        <v>#REF!</v>
      </c>
      <c r="G24" s="89">
        <f>G25</f>
        <v>5008.19</v>
      </c>
    </row>
    <row r="25" spans="1:10" ht="37.5" customHeight="1">
      <c r="A25" s="117" t="s">
        <v>156</v>
      </c>
      <c r="B25" s="92" t="s">
        <v>53</v>
      </c>
      <c r="C25" s="93">
        <f>C26+C27+C28+C29</f>
        <v>0</v>
      </c>
      <c r="D25" s="93">
        <f>D26+D27+D28+D29</f>
        <v>0</v>
      </c>
      <c r="E25" s="93">
        <f>E26+E27+E28+E29</f>
        <v>0</v>
      </c>
      <c r="F25" s="93">
        <f>F26+F27+F28+F29</f>
        <v>0</v>
      </c>
      <c r="G25" s="94">
        <f>G26+G27+G28+G29</f>
        <v>5008.19</v>
      </c>
      <c r="J25" s="12"/>
    </row>
    <row r="26" spans="1:10" ht="37.5" customHeight="1">
      <c r="A26" s="112" t="s">
        <v>156</v>
      </c>
      <c r="B26" s="97" t="s">
        <v>162</v>
      </c>
      <c r="C26" s="98"/>
      <c r="D26" s="98"/>
      <c r="E26" s="98"/>
      <c r="F26" s="98"/>
      <c r="G26" s="101">
        <f>доходы!I26</f>
        <v>0</v>
      </c>
      <c r="J26" s="12"/>
    </row>
    <row r="27" spans="1:10" ht="41.25" customHeight="1">
      <c r="A27" s="112" t="s">
        <v>157</v>
      </c>
      <c r="B27" s="97" t="s">
        <v>163</v>
      </c>
      <c r="C27" s="98"/>
      <c r="D27" s="98"/>
      <c r="E27" s="98"/>
      <c r="F27" s="98"/>
      <c r="G27" s="101">
        <f>доходы!I27</f>
        <v>937.69</v>
      </c>
      <c r="J27" s="12"/>
    </row>
    <row r="28" spans="1:10" ht="36" customHeight="1">
      <c r="A28" s="112" t="s">
        <v>158</v>
      </c>
      <c r="B28" s="97" t="s">
        <v>164</v>
      </c>
      <c r="C28" s="98"/>
      <c r="D28" s="98"/>
      <c r="E28" s="98"/>
      <c r="F28" s="98"/>
      <c r="G28" s="101">
        <f>доходы!I28</f>
        <v>2594.7</v>
      </c>
      <c r="J28" s="12"/>
    </row>
    <row r="29" spans="1:10" ht="38.25" customHeight="1">
      <c r="A29" s="112" t="s">
        <v>177</v>
      </c>
      <c r="B29" s="97" t="s">
        <v>165</v>
      </c>
      <c r="C29" s="98"/>
      <c r="D29" s="98"/>
      <c r="E29" s="98"/>
      <c r="F29" s="98"/>
      <c r="G29" s="101">
        <f>доходы!I29</f>
        <v>1475.8</v>
      </c>
      <c r="J29" s="12"/>
    </row>
    <row r="30" spans="1:7" ht="15.75" thickBot="1">
      <c r="A30" s="203"/>
      <c r="B30" s="204"/>
      <c r="C30" s="119" t="e">
        <f>C6+C24</f>
        <v>#REF!</v>
      </c>
      <c r="D30" s="119" t="e">
        <f>D6+D24</f>
        <v>#REF!</v>
      </c>
      <c r="E30" s="119" t="e">
        <f>E6+E24</f>
        <v>#REF!</v>
      </c>
      <c r="F30" s="119" t="e">
        <f>F6+F24</f>
        <v>#REF!</v>
      </c>
      <c r="G30" s="120">
        <f>G6+G24</f>
        <v>20295.989999999998</v>
      </c>
    </row>
    <row r="31" spans="1:7" ht="12.75">
      <c r="A31" s="14"/>
      <c r="B31" s="15"/>
      <c r="C31" s="16"/>
      <c r="D31" s="16"/>
      <c r="E31" s="16"/>
      <c r="F31" s="16"/>
      <c r="G31" s="16"/>
    </row>
    <row r="32" spans="1:7" ht="12.75">
      <c r="A32" s="8"/>
      <c r="B32" s="9"/>
      <c r="C32" s="10"/>
      <c r="D32" s="10"/>
      <c r="E32" s="10"/>
      <c r="F32" s="10"/>
      <c r="G32" s="10"/>
    </row>
    <row r="33" spans="1:8" ht="15">
      <c r="A33" s="17"/>
      <c r="B33" s="17"/>
      <c r="C33" s="17"/>
      <c r="D33" s="17"/>
      <c r="E33" s="17"/>
      <c r="F33" s="18"/>
      <c r="G33" s="18"/>
      <c r="H33" s="4"/>
    </row>
    <row r="34" spans="1:8" ht="15.75" customHeight="1" hidden="1">
      <c r="A34" s="17" t="s">
        <v>42</v>
      </c>
      <c r="B34" s="17" t="s">
        <v>43</v>
      </c>
      <c r="C34" s="17"/>
      <c r="D34" s="17"/>
      <c r="E34" s="17"/>
      <c r="F34" s="19"/>
      <c r="G34" s="43" t="s">
        <v>41</v>
      </c>
      <c r="H34" s="6"/>
    </row>
  </sheetData>
  <sheetProtection/>
  <mergeCells count="4">
    <mergeCell ref="N13:O13"/>
    <mergeCell ref="A30:B30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workbookViewId="0" topLeftCell="A40">
      <selection activeCell="A6" sqref="A6:L6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05" t="s">
        <v>279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09" t="s">
        <v>235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ht="13.5" thickBot="1">
      <c r="A7" s="3"/>
    </row>
    <row r="8" spans="1:12" ht="66" customHeight="1" thickBot="1">
      <c r="A8" s="44" t="s">
        <v>0</v>
      </c>
      <c r="B8" s="23" t="s">
        <v>1</v>
      </c>
      <c r="C8" s="180" t="s">
        <v>2</v>
      </c>
      <c r="D8" s="45" t="s">
        <v>3</v>
      </c>
      <c r="E8" s="45" t="s">
        <v>4</v>
      </c>
      <c r="F8" s="45" t="s">
        <v>5</v>
      </c>
      <c r="G8" s="46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181" t="s">
        <v>231</v>
      </c>
    </row>
    <row r="9" spans="1:12" s="1" customFormat="1" ht="17.25" customHeight="1">
      <c r="A9" s="121">
        <v>1</v>
      </c>
      <c r="B9" s="122" t="s">
        <v>11</v>
      </c>
      <c r="C9" s="123" t="s">
        <v>12</v>
      </c>
      <c r="D9" s="124"/>
      <c r="E9" s="125"/>
      <c r="F9" s="125"/>
      <c r="G9" s="126" t="e">
        <f>H9+I9+J9+K9</f>
        <v>#REF!</v>
      </c>
      <c r="H9" s="127" t="e">
        <f>H10+H11+H12+H14+H15+#REF!</f>
        <v>#REF!</v>
      </c>
      <c r="I9" s="127" t="e">
        <f>I10+I11+I12+I14+I15+#REF!</f>
        <v>#REF!</v>
      </c>
      <c r="J9" s="127" t="e">
        <f>J10+J11+J12+J14+J15+#REF!</f>
        <v>#REF!</v>
      </c>
      <c r="K9" s="127" t="e">
        <f>K10+K11+K12+K14+K15+#REF!</f>
        <v>#REF!</v>
      </c>
      <c r="L9" s="127">
        <f>L10+L11+L12+L14+L15+L13</f>
        <v>4234.19</v>
      </c>
    </row>
    <row r="10" spans="1:12" s="1" customFormat="1" ht="27" customHeight="1">
      <c r="A10" s="95">
        <v>2</v>
      </c>
      <c r="B10" s="128" t="s">
        <v>55</v>
      </c>
      <c r="C10" s="129" t="s">
        <v>13</v>
      </c>
      <c r="D10" s="130" t="s">
        <v>14</v>
      </c>
      <c r="E10" s="129"/>
      <c r="F10" s="131"/>
      <c r="G10" s="132" t="e">
        <f>H10+I10+J10+K10</f>
        <v>#REF!</v>
      </c>
      <c r="H10" s="133" t="e">
        <f>#REF!+#REF!</f>
        <v>#REF!</v>
      </c>
      <c r="I10" s="133" t="e">
        <f>#REF!+#REF!</f>
        <v>#REF!</v>
      </c>
      <c r="J10" s="133" t="e">
        <f>#REF!+#REF!</f>
        <v>#REF!</v>
      </c>
      <c r="K10" s="133" t="e">
        <f>#REF!+#REF!+#REF!</f>
        <v>#REF!</v>
      </c>
      <c r="L10" s="133">
        <v>212.71</v>
      </c>
    </row>
    <row r="11" spans="1:16" s="1" customFormat="1" ht="25.5" customHeight="1">
      <c r="A11" s="121">
        <v>3</v>
      </c>
      <c r="B11" s="128" t="s">
        <v>56</v>
      </c>
      <c r="C11" s="129" t="s">
        <v>15</v>
      </c>
      <c r="D11" s="130" t="s">
        <v>14</v>
      </c>
      <c r="E11" s="129"/>
      <c r="F11" s="131"/>
      <c r="G11" s="132" t="e">
        <f>H11+I11+J11+K11</f>
        <v>#REF!</v>
      </c>
      <c r="H11" s="133" t="e">
        <f>#REF!+#REF!+#REF!+#REF!+#REF!+#REF!+#REF!+#REF!+#REF!</f>
        <v>#REF!</v>
      </c>
      <c r="I11" s="133" t="e">
        <f>#REF!+#REF!+#REF!+#REF!+#REF!+#REF!+#REF!+#REF!</f>
        <v>#REF!</v>
      </c>
      <c r="J11" s="133" t="e">
        <f>#REF!+#REF!+#REF!+#REF!+#REF!+#REF!+#REF!+#REF!+#REF!</f>
        <v>#REF!</v>
      </c>
      <c r="K11" s="133" t="e">
        <f>#REF!+#REF!+#REF!+#REF!+#REF!+#REF!+#REF!</f>
        <v>#REF!</v>
      </c>
      <c r="L11" s="133">
        <v>552.39</v>
      </c>
      <c r="N11" s="3"/>
      <c r="O11" s="3"/>
      <c r="P11" s="3"/>
    </row>
    <row r="12" spans="1:16" s="1" customFormat="1" ht="27" customHeight="1">
      <c r="A12" s="95">
        <v>4</v>
      </c>
      <c r="B12" s="128" t="s">
        <v>57</v>
      </c>
      <c r="C12" s="129" t="s">
        <v>16</v>
      </c>
      <c r="D12" s="129"/>
      <c r="E12" s="129"/>
      <c r="F12" s="131"/>
      <c r="G12" s="132" t="e">
        <f>H12+I12+J12+K12</f>
        <v>#REF!</v>
      </c>
      <c r="H12" s="133" t="e">
        <f>#REF!+#REF!+#REF!+#REF!+#REF!+#REF!+#REF!+#REF!+#REF!+#REF!+#REF!</f>
        <v>#REF!</v>
      </c>
      <c r="I12" s="133" t="e">
        <f>#REF!+#REF!+#REF!+#REF!+#REF!+#REF!+#REF!+#REF!+#REF!+#REF!+#REF!</f>
        <v>#REF!</v>
      </c>
      <c r="J12" s="133" t="e">
        <f>#REF!+#REF!+#REF!+#REF!+#REF!+#REF!+#REF!+#REF!+#REF!+#REF!+#REF!</f>
        <v>#REF!</v>
      </c>
      <c r="K12" s="133" t="e">
        <f>#REF!+#REF!+#REF!+#REF!+#REF!+#REF!+#REF!+#REF!+#REF!+#REF!+#REF!</f>
        <v>#REF!</v>
      </c>
      <c r="L12" s="133">
        <v>3265.02</v>
      </c>
      <c r="N12" s="3"/>
      <c r="O12" s="210"/>
      <c r="P12" s="210"/>
    </row>
    <row r="13" spans="1:16" s="1" customFormat="1" ht="15" customHeight="1">
      <c r="A13" s="121">
        <v>5</v>
      </c>
      <c r="B13" s="134" t="s">
        <v>180</v>
      </c>
      <c r="C13" s="129" t="s">
        <v>181</v>
      </c>
      <c r="D13" s="129"/>
      <c r="E13" s="129"/>
      <c r="F13" s="131"/>
      <c r="G13" s="132"/>
      <c r="H13" s="133"/>
      <c r="I13" s="133"/>
      <c r="J13" s="133"/>
      <c r="K13" s="133"/>
      <c r="L13" s="133">
        <v>126.07</v>
      </c>
      <c r="N13" s="3"/>
      <c r="O13" s="64"/>
      <c r="P13" s="64"/>
    </row>
    <row r="14" spans="1:12" s="1" customFormat="1" ht="14.25">
      <c r="A14" s="121">
        <v>6</v>
      </c>
      <c r="B14" s="135" t="s">
        <v>40</v>
      </c>
      <c r="C14" s="129" t="s">
        <v>58</v>
      </c>
      <c r="D14" s="130"/>
      <c r="E14" s="129"/>
      <c r="F14" s="131"/>
      <c r="G14" s="132"/>
      <c r="H14" s="133"/>
      <c r="I14" s="133"/>
      <c r="J14" s="133"/>
      <c r="K14" s="133"/>
      <c r="L14" s="136">
        <v>0</v>
      </c>
    </row>
    <row r="15" spans="1:12" s="1" customFormat="1" ht="15">
      <c r="A15" s="95">
        <v>7</v>
      </c>
      <c r="B15" s="137" t="s">
        <v>17</v>
      </c>
      <c r="C15" s="138" t="s">
        <v>59</v>
      </c>
      <c r="D15" s="138"/>
      <c r="E15" s="138"/>
      <c r="F15" s="139"/>
      <c r="G15" s="140">
        <f>G16</f>
        <v>400</v>
      </c>
      <c r="H15" s="141"/>
      <c r="I15" s="141"/>
      <c r="J15" s="141"/>
      <c r="K15" s="141"/>
      <c r="L15" s="142">
        <f>L16+L17+L20+L19+L18</f>
        <v>78</v>
      </c>
    </row>
    <row r="16" spans="1:12" s="1" customFormat="1" ht="14.25" customHeight="1">
      <c r="A16" s="121">
        <v>8</v>
      </c>
      <c r="B16" s="137" t="s">
        <v>73</v>
      </c>
      <c r="C16" s="129" t="s">
        <v>59</v>
      </c>
      <c r="D16" s="129" t="s">
        <v>18</v>
      </c>
      <c r="E16" s="129" t="s">
        <v>19</v>
      </c>
      <c r="F16" s="131"/>
      <c r="G16" s="132">
        <f>H16+I16+J16+K16</f>
        <v>400</v>
      </c>
      <c r="H16" s="133">
        <v>100</v>
      </c>
      <c r="I16" s="133">
        <v>100</v>
      </c>
      <c r="J16" s="133">
        <v>100</v>
      </c>
      <c r="K16" s="133">
        <v>100</v>
      </c>
      <c r="L16" s="133">
        <v>0</v>
      </c>
    </row>
    <row r="17" spans="1:12" s="1" customFormat="1" ht="27" customHeight="1">
      <c r="A17" s="95">
        <v>9</v>
      </c>
      <c r="B17" s="143" t="s">
        <v>250</v>
      </c>
      <c r="C17" s="129" t="s">
        <v>59</v>
      </c>
      <c r="D17" s="129" t="s">
        <v>20</v>
      </c>
      <c r="E17" s="129" t="s">
        <v>19</v>
      </c>
      <c r="F17" s="131">
        <v>226</v>
      </c>
      <c r="G17" s="132">
        <f>G16</f>
        <v>400</v>
      </c>
      <c r="H17" s="133">
        <f>H16</f>
        <v>100</v>
      </c>
      <c r="I17" s="133">
        <f>I16</f>
        <v>100</v>
      </c>
      <c r="J17" s="133">
        <f>J16</f>
        <v>100</v>
      </c>
      <c r="K17" s="133">
        <f>K16</f>
        <v>100</v>
      </c>
      <c r="L17" s="136">
        <v>0</v>
      </c>
    </row>
    <row r="18" spans="1:12" s="1" customFormat="1" ht="27.75" customHeight="1">
      <c r="A18" s="121">
        <v>9</v>
      </c>
      <c r="B18" s="144" t="s">
        <v>195</v>
      </c>
      <c r="C18" s="129" t="s">
        <v>59</v>
      </c>
      <c r="D18" s="129"/>
      <c r="E18" s="129"/>
      <c r="F18" s="131"/>
      <c r="G18" s="132"/>
      <c r="H18" s="133"/>
      <c r="I18" s="133"/>
      <c r="J18" s="133"/>
      <c r="K18" s="133"/>
      <c r="L18" s="136">
        <v>0</v>
      </c>
    </row>
    <row r="19" spans="1:12" s="1" customFormat="1" ht="40.5" customHeight="1">
      <c r="A19" s="121">
        <v>10</v>
      </c>
      <c r="B19" s="145" t="s">
        <v>196</v>
      </c>
      <c r="C19" s="129" t="s">
        <v>59</v>
      </c>
      <c r="D19" s="129"/>
      <c r="E19" s="129"/>
      <c r="F19" s="131"/>
      <c r="G19" s="132"/>
      <c r="H19" s="133"/>
      <c r="I19" s="133"/>
      <c r="J19" s="133"/>
      <c r="K19" s="133"/>
      <c r="L19" s="136">
        <v>60</v>
      </c>
    </row>
    <row r="20" spans="1:12" s="1" customFormat="1" ht="16.5" customHeight="1">
      <c r="A20" s="121">
        <v>11</v>
      </c>
      <c r="B20" s="144" t="s">
        <v>178</v>
      </c>
      <c r="C20" s="146" t="s">
        <v>59</v>
      </c>
      <c r="D20" s="146"/>
      <c r="E20" s="146"/>
      <c r="F20" s="147"/>
      <c r="G20" s="148"/>
      <c r="H20" s="149"/>
      <c r="I20" s="149"/>
      <c r="J20" s="149"/>
      <c r="K20" s="149"/>
      <c r="L20" s="150">
        <v>18</v>
      </c>
    </row>
    <row r="21" spans="1:12" s="1" customFormat="1" ht="18" customHeight="1">
      <c r="A21" s="121">
        <v>12</v>
      </c>
      <c r="B21" s="173" t="s">
        <v>64</v>
      </c>
      <c r="C21" s="138" t="s">
        <v>65</v>
      </c>
      <c r="D21" s="138"/>
      <c r="E21" s="138"/>
      <c r="F21" s="139"/>
      <c r="G21" s="140"/>
      <c r="H21" s="141"/>
      <c r="I21" s="141"/>
      <c r="J21" s="141"/>
      <c r="K21" s="141"/>
      <c r="L21" s="142">
        <f>L22+L23</f>
        <v>0</v>
      </c>
    </row>
    <row r="22" spans="1:12" s="1" customFormat="1" ht="48.75" customHeight="1">
      <c r="A22" s="121">
        <v>13</v>
      </c>
      <c r="B22" s="151" t="s">
        <v>197</v>
      </c>
      <c r="C22" s="152" t="s">
        <v>21</v>
      </c>
      <c r="D22" s="123" t="s">
        <v>22</v>
      </c>
      <c r="E22" s="153"/>
      <c r="F22" s="153"/>
      <c r="G22" s="154">
        <f>H22+I22+J22+K22</f>
        <v>0</v>
      </c>
      <c r="H22" s="155"/>
      <c r="I22" s="155"/>
      <c r="J22" s="155"/>
      <c r="K22" s="155"/>
      <c r="L22" s="156">
        <v>0</v>
      </c>
    </row>
    <row r="23" spans="1:12" s="1" customFormat="1" ht="52.5" customHeight="1">
      <c r="A23" s="121">
        <v>14</v>
      </c>
      <c r="B23" s="128" t="s">
        <v>198</v>
      </c>
      <c r="C23" s="129" t="s">
        <v>21</v>
      </c>
      <c r="D23" s="138"/>
      <c r="E23" s="157"/>
      <c r="F23" s="157"/>
      <c r="G23" s="140"/>
      <c r="H23" s="141"/>
      <c r="I23" s="141"/>
      <c r="J23" s="141"/>
      <c r="K23" s="141"/>
      <c r="L23" s="133">
        <v>0</v>
      </c>
    </row>
    <row r="24" spans="1:12" s="1" customFormat="1" ht="16.5" customHeight="1">
      <c r="A24" s="121"/>
      <c r="B24" s="191" t="s">
        <v>239</v>
      </c>
      <c r="C24" s="138" t="s">
        <v>240</v>
      </c>
      <c r="D24" s="138"/>
      <c r="E24" s="157"/>
      <c r="F24" s="157"/>
      <c r="G24" s="140"/>
      <c r="H24" s="141"/>
      <c r="I24" s="141"/>
      <c r="J24" s="141"/>
      <c r="K24" s="141"/>
      <c r="L24" s="133">
        <f>L25</f>
        <v>0</v>
      </c>
    </row>
    <row r="25" spans="1:12" s="1" customFormat="1" ht="31.5" customHeight="1">
      <c r="A25" s="121"/>
      <c r="B25" s="192" t="s">
        <v>246</v>
      </c>
      <c r="C25" s="129" t="s">
        <v>241</v>
      </c>
      <c r="D25" s="138"/>
      <c r="E25" s="157"/>
      <c r="F25" s="157"/>
      <c r="G25" s="140"/>
      <c r="H25" s="141"/>
      <c r="I25" s="141"/>
      <c r="J25" s="141"/>
      <c r="K25" s="141"/>
      <c r="L25" s="133"/>
    </row>
    <row r="26" spans="1:12" s="1" customFormat="1" ht="19.5" customHeight="1">
      <c r="A26" s="121">
        <v>15</v>
      </c>
      <c r="B26" s="173" t="s">
        <v>23</v>
      </c>
      <c r="C26" s="138" t="s">
        <v>24</v>
      </c>
      <c r="D26" s="138"/>
      <c r="E26" s="139"/>
      <c r="F26" s="139" t="s">
        <v>25</v>
      </c>
      <c r="G26" s="140">
        <v>0</v>
      </c>
      <c r="H26" s="142" t="e">
        <f>#REF!+H27+H28</f>
        <v>#REF!</v>
      </c>
      <c r="I26" s="142" t="e">
        <f>#REF!+I27+I28</f>
        <v>#REF!</v>
      </c>
      <c r="J26" s="142" t="e">
        <f>#REF!+J27+J28</f>
        <v>#REF!</v>
      </c>
      <c r="K26" s="142" t="e">
        <f>#REF!+K27+K28</f>
        <v>#REF!</v>
      </c>
      <c r="L26" s="142">
        <f>L27+L28</f>
        <v>286.17</v>
      </c>
    </row>
    <row r="27" spans="1:12" s="1" customFormat="1" ht="27.75" customHeight="1">
      <c r="A27" s="121">
        <v>16</v>
      </c>
      <c r="B27" s="137" t="s">
        <v>199</v>
      </c>
      <c r="C27" s="129" t="s">
        <v>66</v>
      </c>
      <c r="D27" s="138"/>
      <c r="E27" s="139"/>
      <c r="F27" s="139"/>
      <c r="G27" s="140"/>
      <c r="H27" s="133"/>
      <c r="I27" s="133"/>
      <c r="J27" s="133"/>
      <c r="K27" s="133"/>
      <c r="L27" s="133">
        <v>286.17</v>
      </c>
    </row>
    <row r="28" spans="1:12" s="1" customFormat="1" ht="30" customHeight="1">
      <c r="A28" s="121">
        <v>17</v>
      </c>
      <c r="B28" s="135" t="s">
        <v>200</v>
      </c>
      <c r="C28" s="129" t="s">
        <v>66</v>
      </c>
      <c r="D28" s="138"/>
      <c r="E28" s="139"/>
      <c r="F28" s="139"/>
      <c r="G28" s="140"/>
      <c r="H28" s="133"/>
      <c r="I28" s="133"/>
      <c r="J28" s="133"/>
      <c r="K28" s="133"/>
      <c r="L28" s="133">
        <v>0</v>
      </c>
    </row>
    <row r="29" spans="1:12" s="1" customFormat="1" ht="30" customHeight="1">
      <c r="A29" s="121">
        <v>18</v>
      </c>
      <c r="B29" s="183" t="s">
        <v>221</v>
      </c>
      <c r="C29" s="129" t="s">
        <v>222</v>
      </c>
      <c r="D29" s="138"/>
      <c r="E29" s="139"/>
      <c r="F29" s="139"/>
      <c r="G29" s="140"/>
      <c r="H29" s="133"/>
      <c r="I29" s="133"/>
      <c r="J29" s="133"/>
      <c r="K29" s="133"/>
      <c r="L29" s="133">
        <f>L30</f>
        <v>0</v>
      </c>
    </row>
    <row r="30" spans="1:12" s="1" customFormat="1" ht="30" customHeight="1">
      <c r="A30" s="121">
        <v>19</v>
      </c>
      <c r="B30" s="137" t="s">
        <v>224</v>
      </c>
      <c r="C30" s="129" t="s">
        <v>223</v>
      </c>
      <c r="D30" s="138"/>
      <c r="E30" s="139"/>
      <c r="F30" s="139"/>
      <c r="G30" s="140"/>
      <c r="H30" s="133"/>
      <c r="I30" s="133"/>
      <c r="J30" s="133"/>
      <c r="K30" s="133"/>
      <c r="L30" s="133">
        <v>0</v>
      </c>
    </row>
    <row r="31" spans="1:12" s="1" customFormat="1" ht="19.5" customHeight="1">
      <c r="A31" s="121">
        <v>20</v>
      </c>
      <c r="B31" s="173" t="s">
        <v>26</v>
      </c>
      <c r="C31" s="138" t="s">
        <v>27</v>
      </c>
      <c r="D31" s="157"/>
      <c r="E31" s="157"/>
      <c r="F31" s="139"/>
      <c r="G31" s="140" t="e">
        <f>H31+I31+J31+K31</f>
        <v>#REF!</v>
      </c>
      <c r="H31" s="141" t="e">
        <f>#REF!</f>
        <v>#REF!</v>
      </c>
      <c r="I31" s="141" t="e">
        <f>#REF!</f>
        <v>#REF!</v>
      </c>
      <c r="J31" s="141" t="e">
        <f>#REF!</f>
        <v>#REF!</v>
      </c>
      <c r="K31" s="141" t="e">
        <f>#REF!</f>
        <v>#REF!</v>
      </c>
      <c r="L31" s="142">
        <f>L33+L34+L32</f>
        <v>221.21</v>
      </c>
    </row>
    <row r="32" spans="1:12" s="1" customFormat="1" ht="75" customHeight="1">
      <c r="A32" s="121">
        <v>21</v>
      </c>
      <c r="B32" s="134" t="s">
        <v>201</v>
      </c>
      <c r="C32" s="129" t="s">
        <v>136</v>
      </c>
      <c r="D32" s="157"/>
      <c r="E32" s="157"/>
      <c r="F32" s="139"/>
      <c r="G32" s="140"/>
      <c r="H32" s="141"/>
      <c r="I32" s="141"/>
      <c r="J32" s="141"/>
      <c r="K32" s="141"/>
      <c r="L32" s="158">
        <v>40</v>
      </c>
    </row>
    <row r="33" spans="1:12" s="1" customFormat="1" ht="51" customHeight="1">
      <c r="A33" s="121">
        <v>22</v>
      </c>
      <c r="B33" s="128" t="s">
        <v>202</v>
      </c>
      <c r="C33" s="129" t="s">
        <v>67</v>
      </c>
      <c r="D33" s="157"/>
      <c r="E33" s="157"/>
      <c r="F33" s="139"/>
      <c r="G33" s="140"/>
      <c r="H33" s="141"/>
      <c r="I33" s="141"/>
      <c r="J33" s="141"/>
      <c r="K33" s="141"/>
      <c r="L33" s="133">
        <v>0</v>
      </c>
    </row>
    <row r="34" spans="1:12" s="1" customFormat="1" ht="38.25" customHeight="1">
      <c r="A34" s="121">
        <v>23</v>
      </c>
      <c r="B34" s="159" t="s">
        <v>203</v>
      </c>
      <c r="C34" s="129" t="s">
        <v>67</v>
      </c>
      <c r="D34" s="157"/>
      <c r="E34" s="157"/>
      <c r="F34" s="139"/>
      <c r="G34" s="140"/>
      <c r="H34" s="141"/>
      <c r="I34" s="141"/>
      <c r="J34" s="141"/>
      <c r="K34" s="141"/>
      <c r="L34" s="133">
        <v>181.21</v>
      </c>
    </row>
    <row r="35" spans="1:12" s="1" customFormat="1" ht="18" customHeight="1">
      <c r="A35" s="121">
        <v>24</v>
      </c>
      <c r="B35" s="173" t="s">
        <v>60</v>
      </c>
      <c r="C35" s="138" t="s">
        <v>28</v>
      </c>
      <c r="D35" s="139"/>
      <c r="E35" s="139"/>
      <c r="F35" s="139"/>
      <c r="G35" s="140" t="e">
        <f>H35+I35+J35+K35</f>
        <v>#REF!</v>
      </c>
      <c r="H35" s="141" t="e">
        <f>#REF!+#REF!</f>
        <v>#REF!</v>
      </c>
      <c r="I35" s="141" t="e">
        <f>#REF!+#REF!</f>
        <v>#REF!</v>
      </c>
      <c r="J35" s="141" t="e">
        <f>#REF!+#REF!</f>
        <v>#REF!</v>
      </c>
      <c r="K35" s="141" t="e">
        <f>#REF!+#REF!</f>
        <v>#REF!</v>
      </c>
      <c r="L35" s="142">
        <f>L36+L37</f>
        <v>10642.89</v>
      </c>
    </row>
    <row r="36" spans="1:12" s="1" customFormat="1" ht="39.75" customHeight="1">
      <c r="A36" s="121">
        <v>25</v>
      </c>
      <c r="B36" s="159" t="s">
        <v>204</v>
      </c>
      <c r="C36" s="146" t="s">
        <v>29</v>
      </c>
      <c r="D36" s="146"/>
      <c r="E36" s="147"/>
      <c r="F36" s="147"/>
      <c r="G36" s="148"/>
      <c r="H36" s="149"/>
      <c r="I36" s="149"/>
      <c r="J36" s="149"/>
      <c r="K36" s="149"/>
      <c r="L36" s="150">
        <v>10430.8</v>
      </c>
    </row>
    <row r="37" spans="1:12" s="1" customFormat="1" ht="39.75" customHeight="1">
      <c r="A37" s="121">
        <v>26</v>
      </c>
      <c r="B37" s="143" t="s">
        <v>205</v>
      </c>
      <c r="C37" s="146" t="s">
        <v>179</v>
      </c>
      <c r="D37" s="146"/>
      <c r="E37" s="147"/>
      <c r="F37" s="147"/>
      <c r="G37" s="148"/>
      <c r="H37" s="149"/>
      <c r="I37" s="149"/>
      <c r="J37" s="149"/>
      <c r="K37" s="149"/>
      <c r="L37" s="150">
        <v>212.09</v>
      </c>
    </row>
    <row r="38" spans="1:12" s="1" customFormat="1" ht="19.5" customHeight="1">
      <c r="A38" s="121">
        <v>27</v>
      </c>
      <c r="B38" s="173" t="s">
        <v>31</v>
      </c>
      <c r="C38" s="138" t="s">
        <v>68</v>
      </c>
      <c r="D38" s="138"/>
      <c r="E38" s="139"/>
      <c r="F38" s="139"/>
      <c r="G38" s="140"/>
      <c r="H38" s="141"/>
      <c r="I38" s="141"/>
      <c r="J38" s="141"/>
      <c r="K38" s="141"/>
      <c r="L38" s="142">
        <f>L39+L40</f>
        <v>3278.35</v>
      </c>
    </row>
    <row r="39" spans="1:12" s="1" customFormat="1" ht="18.75" customHeight="1">
      <c r="A39" s="121">
        <v>28</v>
      </c>
      <c r="B39" s="63" t="s">
        <v>182</v>
      </c>
      <c r="C39" s="129" t="s">
        <v>140</v>
      </c>
      <c r="D39" s="168">
        <v>1003</v>
      </c>
      <c r="E39" s="160"/>
      <c r="F39" s="160"/>
      <c r="G39" s="154"/>
      <c r="H39" s="155"/>
      <c r="I39" s="155"/>
      <c r="J39" s="155"/>
      <c r="K39" s="155"/>
      <c r="L39" s="161">
        <v>80.08</v>
      </c>
    </row>
    <row r="40" spans="1:12" s="1" customFormat="1" ht="15.75" customHeight="1">
      <c r="A40" s="121">
        <v>29</v>
      </c>
      <c r="B40" s="151" t="s">
        <v>61</v>
      </c>
      <c r="C40" s="152" t="s">
        <v>32</v>
      </c>
      <c r="D40" s="152"/>
      <c r="E40" s="125"/>
      <c r="F40" s="125"/>
      <c r="G40" s="126"/>
      <c r="H40" s="156"/>
      <c r="I40" s="156"/>
      <c r="J40" s="156"/>
      <c r="K40" s="156"/>
      <c r="L40" s="161">
        <f>L41+L42</f>
        <v>3198.27</v>
      </c>
    </row>
    <row r="41" spans="1:12" s="1" customFormat="1" ht="41.25" customHeight="1">
      <c r="A41" s="121">
        <v>31</v>
      </c>
      <c r="B41" s="143" t="s">
        <v>226</v>
      </c>
      <c r="C41" s="129" t="s">
        <v>32</v>
      </c>
      <c r="D41" s="129"/>
      <c r="E41" s="131"/>
      <c r="F41" s="131"/>
      <c r="G41" s="132"/>
      <c r="H41" s="133"/>
      <c r="I41" s="133"/>
      <c r="J41" s="133"/>
      <c r="K41" s="133"/>
      <c r="L41" s="136">
        <v>2247.02</v>
      </c>
    </row>
    <row r="42" spans="1:12" s="1" customFormat="1" ht="27" customHeight="1">
      <c r="A42" s="121">
        <v>32</v>
      </c>
      <c r="B42" s="143" t="s">
        <v>227</v>
      </c>
      <c r="C42" s="129" t="s">
        <v>32</v>
      </c>
      <c r="D42" s="129"/>
      <c r="E42" s="131"/>
      <c r="F42" s="131"/>
      <c r="G42" s="132"/>
      <c r="H42" s="133"/>
      <c r="I42" s="133"/>
      <c r="J42" s="133"/>
      <c r="K42" s="133"/>
      <c r="L42" s="136">
        <v>951.25</v>
      </c>
    </row>
    <row r="43" spans="1:12" s="1" customFormat="1" ht="18.75" customHeight="1" hidden="1">
      <c r="A43" s="121"/>
      <c r="B43" s="143" t="s">
        <v>183</v>
      </c>
      <c r="C43" s="129" t="s">
        <v>32</v>
      </c>
      <c r="D43" s="129"/>
      <c r="E43" s="131"/>
      <c r="F43" s="131"/>
      <c r="G43" s="132"/>
      <c r="H43" s="133"/>
      <c r="I43" s="133"/>
      <c r="J43" s="133"/>
      <c r="K43" s="133"/>
      <c r="L43" s="136">
        <v>473.53</v>
      </c>
    </row>
    <row r="44" spans="1:12" s="1" customFormat="1" ht="18" customHeight="1">
      <c r="A44" s="95">
        <v>33</v>
      </c>
      <c r="B44" s="173" t="s">
        <v>62</v>
      </c>
      <c r="C44" s="138" t="s">
        <v>69</v>
      </c>
      <c r="D44" s="138"/>
      <c r="E44" s="139"/>
      <c r="F44" s="139"/>
      <c r="G44" s="140"/>
      <c r="H44" s="141"/>
      <c r="I44" s="141"/>
      <c r="J44" s="141"/>
      <c r="K44" s="141"/>
      <c r="L44" s="142">
        <f>L45</f>
        <v>124.46</v>
      </c>
    </row>
    <row r="45" spans="1:12" s="1" customFormat="1" ht="25.5" customHeight="1">
      <c r="A45" s="121">
        <v>34</v>
      </c>
      <c r="B45" s="128" t="s">
        <v>206</v>
      </c>
      <c r="C45" s="129" t="s">
        <v>71</v>
      </c>
      <c r="D45" s="129"/>
      <c r="E45" s="131"/>
      <c r="F45" s="131"/>
      <c r="G45" s="132"/>
      <c r="H45" s="133"/>
      <c r="I45" s="133"/>
      <c r="J45" s="133"/>
      <c r="K45" s="133"/>
      <c r="L45" s="136">
        <v>124.46</v>
      </c>
    </row>
    <row r="46" spans="1:12" s="1" customFormat="1" ht="22.5" customHeight="1">
      <c r="A46" s="95">
        <v>35</v>
      </c>
      <c r="B46" s="173" t="s">
        <v>63</v>
      </c>
      <c r="C46" s="138" t="s">
        <v>72</v>
      </c>
      <c r="D46" s="138"/>
      <c r="E46" s="139"/>
      <c r="F46" s="139"/>
      <c r="G46" s="140"/>
      <c r="H46" s="141"/>
      <c r="I46" s="141"/>
      <c r="J46" s="141"/>
      <c r="K46" s="141"/>
      <c r="L46" s="162">
        <f>L47+L48</f>
        <v>773.73</v>
      </c>
    </row>
    <row r="47" spans="1:12" s="1" customFormat="1" ht="22.5" customHeight="1">
      <c r="A47" s="121">
        <v>36</v>
      </c>
      <c r="B47" s="128" t="s">
        <v>207</v>
      </c>
      <c r="C47" s="146" t="s">
        <v>70</v>
      </c>
      <c r="D47" s="146"/>
      <c r="E47" s="147"/>
      <c r="F47" s="147"/>
      <c r="G47" s="148"/>
      <c r="H47" s="149"/>
      <c r="I47" s="149"/>
      <c r="J47" s="149"/>
      <c r="K47" s="149"/>
      <c r="L47" s="150">
        <v>613.83</v>
      </c>
    </row>
    <row r="48" spans="1:12" s="1" customFormat="1" ht="24" customHeight="1" thickBot="1">
      <c r="A48" s="95">
        <v>37</v>
      </c>
      <c r="B48" s="128" t="s">
        <v>208</v>
      </c>
      <c r="C48" s="163" t="s">
        <v>70</v>
      </c>
      <c r="D48" s="163"/>
      <c r="E48" s="164"/>
      <c r="F48" s="164"/>
      <c r="G48" s="165"/>
      <c r="H48" s="166"/>
      <c r="I48" s="166"/>
      <c r="J48" s="166"/>
      <c r="K48" s="166"/>
      <c r="L48" s="167">
        <v>159.9</v>
      </c>
    </row>
    <row r="49" spans="1:12" ht="22.5" customHeight="1" thickBot="1">
      <c r="A49" s="169"/>
      <c r="B49" s="170" t="s">
        <v>33</v>
      </c>
      <c r="C49" s="171"/>
      <c r="D49" s="171"/>
      <c r="E49" s="171"/>
      <c r="F49" s="171"/>
      <c r="G49" s="171"/>
      <c r="H49" s="172" t="e">
        <f>H9+H21+H26+H31+H35+H38+H46+H44</f>
        <v>#REF!</v>
      </c>
      <c r="I49" s="172" t="e">
        <f>I9+I21+I26+I31+I35+I38+I46+I44</f>
        <v>#REF!</v>
      </c>
      <c r="J49" s="172" t="e">
        <f>J9+J21+J26+J31+J35+J38+J46+J44</f>
        <v>#REF!</v>
      </c>
      <c r="K49" s="172" t="e">
        <f>K9+K21+K26+K31+K35+K38+K46+K44</f>
        <v>#REF!</v>
      </c>
      <c r="L49" s="172">
        <f>L9+L21+L26+L31+L35+L38+L44+L46+L24</f>
        <v>19560.999999999996</v>
      </c>
    </row>
    <row r="50" spans="1:11" ht="14.25">
      <c r="A50" s="5"/>
      <c r="B50" s="7"/>
      <c r="C50" s="7"/>
      <c r="D50" s="7"/>
      <c r="E50" s="7"/>
      <c r="F50" s="7"/>
      <c r="G50" s="7"/>
      <c r="H50" s="4"/>
      <c r="I50" s="4"/>
      <c r="J50" s="4"/>
      <c r="K50" s="4"/>
    </row>
    <row r="51" ht="14.25">
      <c r="B51" s="31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="60" workbookViewId="0" topLeftCell="A1">
      <selection activeCell="A105" sqref="A105"/>
    </sheetView>
  </sheetViews>
  <sheetFormatPr defaultColWidth="9.00390625" defaultRowHeight="12.75"/>
  <cols>
    <col min="1" max="1" width="78.00390625" style="48" customWidth="1"/>
    <col min="2" max="2" width="6.625" style="0" customWidth="1"/>
    <col min="3" max="3" width="10.125" style="0" customWidth="1"/>
    <col min="4" max="4" width="11.375" style="194" customWidth="1"/>
    <col min="5" max="5" width="9.00390625" style="0" customWidth="1"/>
    <col min="6" max="6" width="13.25390625" style="50" customWidth="1"/>
    <col min="7" max="7" width="4.125" style="50" hidden="1" customWidth="1"/>
    <col min="8" max="8" width="10.75390625" style="0" bestFit="1" customWidth="1"/>
  </cols>
  <sheetData>
    <row r="1" spans="1:6" ht="12.75">
      <c r="A1" s="206" t="s">
        <v>280</v>
      </c>
      <c r="B1" s="214"/>
      <c r="C1" s="214"/>
      <c r="D1" s="214"/>
      <c r="E1" s="214"/>
      <c r="F1" s="214"/>
    </row>
    <row r="2" spans="3:6" ht="12.75">
      <c r="C2" s="211"/>
      <c r="D2" s="212"/>
      <c r="E2" s="212"/>
      <c r="F2" s="212"/>
    </row>
    <row r="3" spans="3:6" ht="12.75">
      <c r="C3" s="211"/>
      <c r="D3" s="212"/>
      <c r="E3" s="212"/>
      <c r="F3" s="212"/>
    </row>
    <row r="4" spans="3:6" ht="12.75">
      <c r="C4" s="212"/>
      <c r="D4" s="212"/>
      <c r="E4" s="212"/>
      <c r="F4" s="212"/>
    </row>
    <row r="5" spans="1:12" ht="39" customHeight="1">
      <c r="A5" s="209" t="s">
        <v>234</v>
      </c>
      <c r="B5" s="213"/>
      <c r="C5" s="213"/>
      <c r="D5" s="213"/>
      <c r="E5" s="213"/>
      <c r="F5" s="213"/>
      <c r="G5" s="47"/>
      <c r="H5" s="47"/>
      <c r="I5" s="47"/>
      <c r="J5" s="47"/>
      <c r="K5" s="47"/>
      <c r="L5" s="47"/>
    </row>
    <row r="7" ht="13.5" thickBot="1"/>
    <row r="8" spans="1:6" ht="44.25" customHeight="1" thickBot="1">
      <c r="A8" s="51" t="s">
        <v>82</v>
      </c>
      <c r="B8" s="52" t="s">
        <v>114</v>
      </c>
      <c r="C8" s="52" t="s">
        <v>115</v>
      </c>
      <c r="D8" s="195" t="s">
        <v>3</v>
      </c>
      <c r="E8" s="52" t="s">
        <v>4</v>
      </c>
      <c r="F8" s="179" t="s">
        <v>233</v>
      </c>
    </row>
    <row r="9" spans="1:6" ht="27.75" customHeight="1">
      <c r="A9" s="174" t="s">
        <v>133</v>
      </c>
      <c r="B9" s="57"/>
      <c r="C9" s="53"/>
      <c r="D9" s="62"/>
      <c r="E9" s="57"/>
      <c r="F9" s="58">
        <f>F10+F22+F25+F36+F44+F52+F59+F64+F75+F78</f>
        <v>18669.839999999997</v>
      </c>
    </row>
    <row r="10" spans="1:8" ht="36.75">
      <c r="A10" s="174" t="s">
        <v>123</v>
      </c>
      <c r="B10" s="54" t="s">
        <v>124</v>
      </c>
      <c r="C10" s="54" t="s">
        <v>16</v>
      </c>
      <c r="D10" s="61" t="s">
        <v>116</v>
      </c>
      <c r="E10" s="54" t="s">
        <v>116</v>
      </c>
      <c r="F10" s="56">
        <f>F11+F13+F20+F17</f>
        <v>3265.0299999999997</v>
      </c>
      <c r="G10" s="59"/>
      <c r="H10" s="60"/>
    </row>
    <row r="11" spans="1:6" ht="15" customHeight="1">
      <c r="A11" s="63" t="s">
        <v>125</v>
      </c>
      <c r="B11" s="53" t="s">
        <v>124</v>
      </c>
      <c r="C11" s="53" t="s">
        <v>16</v>
      </c>
      <c r="D11" s="62" t="s">
        <v>242</v>
      </c>
      <c r="E11" s="53" t="s">
        <v>116</v>
      </c>
      <c r="F11" s="58">
        <f>F12</f>
        <v>200.93</v>
      </c>
    </row>
    <row r="12" spans="1:6" ht="15" customHeight="1">
      <c r="A12" s="63" t="s">
        <v>118</v>
      </c>
      <c r="B12" s="53" t="s">
        <v>124</v>
      </c>
      <c r="C12" s="53" t="s">
        <v>16</v>
      </c>
      <c r="D12" s="62" t="s">
        <v>242</v>
      </c>
      <c r="E12" s="57">
        <v>100</v>
      </c>
      <c r="F12" s="58">
        <v>200.93</v>
      </c>
    </row>
    <row r="13" spans="1:6" ht="24" customHeight="1">
      <c r="A13" s="63" t="s">
        <v>126</v>
      </c>
      <c r="B13" s="53" t="s">
        <v>124</v>
      </c>
      <c r="C13" s="53" t="s">
        <v>16</v>
      </c>
      <c r="D13" s="62" t="s">
        <v>243</v>
      </c>
      <c r="E13" s="57" t="s">
        <v>116</v>
      </c>
      <c r="F13" s="58">
        <f>F14+F15+F16</f>
        <v>2442.55</v>
      </c>
    </row>
    <row r="14" spans="1:6" ht="13.5" customHeight="1">
      <c r="A14" s="63" t="s">
        <v>118</v>
      </c>
      <c r="B14" s="53" t="s">
        <v>124</v>
      </c>
      <c r="C14" s="53" t="s">
        <v>16</v>
      </c>
      <c r="D14" s="62" t="s">
        <v>243</v>
      </c>
      <c r="E14" s="57">
        <v>100</v>
      </c>
      <c r="F14" s="199">
        <v>1947.13</v>
      </c>
    </row>
    <row r="15" spans="1:6" ht="13.5" customHeight="1">
      <c r="A15" s="63" t="s">
        <v>137</v>
      </c>
      <c r="B15" s="53" t="s">
        <v>124</v>
      </c>
      <c r="C15" s="53" t="s">
        <v>16</v>
      </c>
      <c r="D15" s="62" t="s">
        <v>243</v>
      </c>
      <c r="E15" s="57">
        <v>200</v>
      </c>
      <c r="F15" s="58">
        <v>493.08</v>
      </c>
    </row>
    <row r="16" spans="1:6" ht="15" customHeight="1">
      <c r="A16" s="63" t="s">
        <v>122</v>
      </c>
      <c r="B16" s="53" t="s">
        <v>124</v>
      </c>
      <c r="C16" s="53" t="s">
        <v>16</v>
      </c>
      <c r="D16" s="62" t="s">
        <v>243</v>
      </c>
      <c r="E16" s="57">
        <v>800</v>
      </c>
      <c r="F16" s="58">
        <v>2.34</v>
      </c>
    </row>
    <row r="17" spans="1:6" ht="42" customHeight="1">
      <c r="A17" s="175" t="s">
        <v>225</v>
      </c>
      <c r="B17" s="54" t="s">
        <v>124</v>
      </c>
      <c r="C17" s="54" t="s">
        <v>16</v>
      </c>
      <c r="D17" s="61" t="s">
        <v>244</v>
      </c>
      <c r="E17" s="55"/>
      <c r="F17" s="56">
        <f>F18+F19</f>
        <v>621.55</v>
      </c>
    </row>
    <row r="18" spans="1:6" ht="19.5" customHeight="1">
      <c r="A18" s="63" t="s">
        <v>118</v>
      </c>
      <c r="B18" s="53" t="s">
        <v>124</v>
      </c>
      <c r="C18" s="53" t="s">
        <v>16</v>
      </c>
      <c r="D18" s="62" t="s">
        <v>244</v>
      </c>
      <c r="E18" s="57">
        <v>100</v>
      </c>
      <c r="F18" s="58">
        <v>615.15</v>
      </c>
    </row>
    <row r="19" spans="1:6" ht="15" customHeight="1">
      <c r="A19" s="63" t="s">
        <v>137</v>
      </c>
      <c r="B19" s="53" t="s">
        <v>124</v>
      </c>
      <c r="C19" s="53" t="s">
        <v>16</v>
      </c>
      <c r="D19" s="62" t="s">
        <v>244</v>
      </c>
      <c r="E19" s="57">
        <v>200</v>
      </c>
      <c r="F19" s="58">
        <v>6.4</v>
      </c>
    </row>
    <row r="20" spans="1:6" ht="39" customHeight="1">
      <c r="A20" s="174" t="s">
        <v>229</v>
      </c>
      <c r="B20" s="54" t="s">
        <v>124</v>
      </c>
      <c r="C20" s="54" t="s">
        <v>16</v>
      </c>
      <c r="D20" s="61" t="s">
        <v>245</v>
      </c>
      <c r="E20" s="54" t="s">
        <v>116</v>
      </c>
      <c r="F20" s="56">
        <f>F21</f>
        <v>0</v>
      </c>
    </row>
    <row r="21" spans="1:6" ht="15" customHeight="1">
      <c r="A21" s="63" t="s">
        <v>137</v>
      </c>
      <c r="B21" s="53" t="s">
        <v>124</v>
      </c>
      <c r="C21" s="53" t="s">
        <v>16</v>
      </c>
      <c r="D21" s="62" t="s">
        <v>245</v>
      </c>
      <c r="E21" s="57">
        <v>200</v>
      </c>
      <c r="F21" s="58">
        <v>0</v>
      </c>
    </row>
    <row r="22" spans="1:6" ht="15" customHeight="1">
      <c r="A22" s="174" t="s">
        <v>127</v>
      </c>
      <c r="B22" s="54" t="s">
        <v>124</v>
      </c>
      <c r="C22" s="54" t="s">
        <v>58</v>
      </c>
      <c r="D22" s="61" t="s">
        <v>116</v>
      </c>
      <c r="E22" s="54" t="s">
        <v>116</v>
      </c>
      <c r="F22" s="56">
        <v>0</v>
      </c>
    </row>
    <row r="23" spans="1:6" ht="15" customHeight="1">
      <c r="A23" s="63" t="s">
        <v>40</v>
      </c>
      <c r="B23" s="53" t="s">
        <v>124</v>
      </c>
      <c r="C23" s="53" t="s">
        <v>58</v>
      </c>
      <c r="D23" s="62" t="s">
        <v>247</v>
      </c>
      <c r="E23" s="53" t="s">
        <v>116</v>
      </c>
      <c r="F23" s="58">
        <v>0</v>
      </c>
    </row>
    <row r="24" spans="1:6" ht="15" customHeight="1">
      <c r="A24" s="63" t="s">
        <v>209</v>
      </c>
      <c r="B24" s="53" t="s">
        <v>124</v>
      </c>
      <c r="C24" s="53" t="s">
        <v>58</v>
      </c>
      <c r="D24" s="62" t="s">
        <v>247</v>
      </c>
      <c r="E24" s="57">
        <v>800</v>
      </c>
      <c r="F24" s="58">
        <v>0</v>
      </c>
    </row>
    <row r="25" spans="1:7" ht="15" customHeight="1">
      <c r="A25" s="174" t="s">
        <v>17</v>
      </c>
      <c r="B25" s="54" t="s">
        <v>124</v>
      </c>
      <c r="C25" s="54" t="s">
        <v>59</v>
      </c>
      <c r="D25" s="61" t="s">
        <v>116</v>
      </c>
      <c r="E25" s="54" t="s">
        <v>116</v>
      </c>
      <c r="F25" s="56">
        <f>F26+F28+F30+F32:G32+F34</f>
        <v>78</v>
      </c>
      <c r="G25" s="56"/>
    </row>
    <row r="26" spans="1:6" ht="25.5" customHeight="1">
      <c r="A26" s="63" t="s">
        <v>184</v>
      </c>
      <c r="B26" s="53" t="s">
        <v>124</v>
      </c>
      <c r="C26" s="53" t="s">
        <v>59</v>
      </c>
      <c r="D26" s="62" t="s">
        <v>248</v>
      </c>
      <c r="E26" s="53" t="s">
        <v>116</v>
      </c>
      <c r="F26" s="58">
        <f>F27</f>
        <v>0</v>
      </c>
    </row>
    <row r="27" spans="1:6" ht="15" customHeight="1">
      <c r="A27" s="63" t="s">
        <v>137</v>
      </c>
      <c r="B27" s="53" t="s">
        <v>124</v>
      </c>
      <c r="C27" s="53" t="s">
        <v>59</v>
      </c>
      <c r="D27" s="62" t="s">
        <v>248</v>
      </c>
      <c r="E27" s="57">
        <v>200</v>
      </c>
      <c r="F27" s="58">
        <v>0</v>
      </c>
    </row>
    <row r="28" spans="1:6" ht="15.75" customHeight="1">
      <c r="A28" s="144" t="s">
        <v>178</v>
      </c>
      <c r="B28" s="53" t="s">
        <v>124</v>
      </c>
      <c r="C28" s="53" t="s">
        <v>59</v>
      </c>
      <c r="D28" s="62" t="s">
        <v>249</v>
      </c>
      <c r="E28" s="53" t="s">
        <v>116</v>
      </c>
      <c r="F28" s="58">
        <f>F29</f>
        <v>18</v>
      </c>
    </row>
    <row r="29" spans="1:6" ht="15" customHeight="1">
      <c r="A29" s="63" t="s">
        <v>134</v>
      </c>
      <c r="B29" s="53" t="s">
        <v>124</v>
      </c>
      <c r="C29" s="53" t="s">
        <v>59</v>
      </c>
      <c r="D29" s="62" t="s">
        <v>249</v>
      </c>
      <c r="E29" s="57">
        <v>800</v>
      </c>
      <c r="F29" s="58">
        <v>18</v>
      </c>
    </row>
    <row r="30" spans="1:6" ht="24.75" customHeight="1">
      <c r="A30" s="143" t="s">
        <v>250</v>
      </c>
      <c r="B30" s="53" t="s">
        <v>124</v>
      </c>
      <c r="C30" s="53" t="s">
        <v>59</v>
      </c>
      <c r="D30" s="62" t="s">
        <v>251</v>
      </c>
      <c r="E30" s="53" t="s">
        <v>116</v>
      </c>
      <c r="F30" s="58">
        <f>F31</f>
        <v>0</v>
      </c>
    </row>
    <row r="31" spans="1:6" ht="17.25" customHeight="1">
      <c r="A31" s="63" t="s">
        <v>252</v>
      </c>
      <c r="B31" s="53" t="s">
        <v>124</v>
      </c>
      <c r="C31" s="53" t="s">
        <v>59</v>
      </c>
      <c r="D31" s="62" t="s">
        <v>251</v>
      </c>
      <c r="E31" s="57">
        <v>100</v>
      </c>
      <c r="F31" s="58">
        <v>0</v>
      </c>
    </row>
    <row r="32" spans="1:6" ht="25.5" customHeight="1">
      <c r="A32" s="144" t="s">
        <v>195</v>
      </c>
      <c r="B32" s="53" t="s">
        <v>124</v>
      </c>
      <c r="C32" s="53" t="s">
        <v>59</v>
      </c>
      <c r="D32" s="62" t="s">
        <v>253</v>
      </c>
      <c r="E32" s="53" t="s">
        <v>116</v>
      </c>
      <c r="F32" s="58">
        <f>F33</f>
        <v>0</v>
      </c>
    </row>
    <row r="33" spans="1:6" ht="15" customHeight="1">
      <c r="A33" s="63" t="s">
        <v>137</v>
      </c>
      <c r="B33" s="53" t="s">
        <v>124</v>
      </c>
      <c r="C33" s="53" t="s">
        <v>59</v>
      </c>
      <c r="D33" s="62" t="s">
        <v>253</v>
      </c>
      <c r="E33" s="57">
        <v>200</v>
      </c>
      <c r="F33" s="58">
        <v>0</v>
      </c>
    </row>
    <row r="34" spans="1:6" ht="54.75" customHeight="1">
      <c r="A34" s="145" t="s">
        <v>196</v>
      </c>
      <c r="B34" s="53" t="s">
        <v>124</v>
      </c>
      <c r="C34" s="53" t="s">
        <v>59</v>
      </c>
      <c r="D34" s="196" t="s">
        <v>254</v>
      </c>
      <c r="E34" s="57"/>
      <c r="F34" s="58">
        <v>60</v>
      </c>
    </row>
    <row r="35" spans="1:6" ht="15" customHeight="1">
      <c r="A35" s="63" t="s">
        <v>137</v>
      </c>
      <c r="B35" s="53" t="s">
        <v>124</v>
      </c>
      <c r="C35" s="53" t="s">
        <v>59</v>
      </c>
      <c r="D35" s="196" t="s">
        <v>254</v>
      </c>
      <c r="E35" s="57">
        <v>200</v>
      </c>
      <c r="F35" s="58">
        <v>0</v>
      </c>
    </row>
    <row r="36" spans="1:6" ht="24.75" customHeight="1">
      <c r="A36" s="174" t="s">
        <v>128</v>
      </c>
      <c r="B36" s="54" t="s">
        <v>124</v>
      </c>
      <c r="C36" s="54" t="s">
        <v>21</v>
      </c>
      <c r="D36" s="61" t="s">
        <v>116</v>
      </c>
      <c r="E36" s="55" t="s">
        <v>116</v>
      </c>
      <c r="F36" s="56">
        <f>F37+F39</f>
        <v>0</v>
      </c>
    </row>
    <row r="37" spans="1:6" ht="36" customHeight="1">
      <c r="A37" s="151" t="s">
        <v>197</v>
      </c>
      <c r="B37" s="53" t="s">
        <v>124</v>
      </c>
      <c r="C37" s="53" t="s">
        <v>21</v>
      </c>
      <c r="D37" s="62" t="s">
        <v>255</v>
      </c>
      <c r="E37" s="53" t="s">
        <v>116</v>
      </c>
      <c r="F37" s="58">
        <f>F38</f>
        <v>0</v>
      </c>
    </row>
    <row r="38" spans="1:6" ht="15" customHeight="1">
      <c r="A38" s="63" t="s">
        <v>137</v>
      </c>
      <c r="B38" s="53" t="s">
        <v>124</v>
      </c>
      <c r="C38" s="53" t="s">
        <v>21</v>
      </c>
      <c r="D38" s="62" t="s">
        <v>255</v>
      </c>
      <c r="E38" s="57">
        <v>200</v>
      </c>
      <c r="F38" s="58">
        <v>0</v>
      </c>
    </row>
    <row r="39" spans="1:6" ht="57.75" customHeight="1">
      <c r="A39" s="128" t="s">
        <v>198</v>
      </c>
      <c r="B39" s="53" t="s">
        <v>124</v>
      </c>
      <c r="C39" s="53" t="s">
        <v>21</v>
      </c>
      <c r="D39" s="62" t="s">
        <v>256</v>
      </c>
      <c r="E39" s="57" t="s">
        <v>116</v>
      </c>
      <c r="F39" s="58">
        <f>F40</f>
        <v>0</v>
      </c>
    </row>
    <row r="40" spans="1:6" ht="15" customHeight="1">
      <c r="A40" s="63" t="s">
        <v>137</v>
      </c>
      <c r="B40" s="53" t="s">
        <v>124</v>
      </c>
      <c r="C40" s="53" t="s">
        <v>21</v>
      </c>
      <c r="D40" s="62" t="s">
        <v>256</v>
      </c>
      <c r="E40" s="57">
        <v>200</v>
      </c>
      <c r="F40" s="58">
        <v>0</v>
      </c>
    </row>
    <row r="41" spans="1:6" ht="15" customHeight="1">
      <c r="A41" s="193" t="s">
        <v>239</v>
      </c>
      <c r="B41" s="53" t="s">
        <v>124</v>
      </c>
      <c r="C41" s="61" t="s">
        <v>240</v>
      </c>
      <c r="D41" s="62"/>
      <c r="E41" s="57"/>
      <c r="F41" s="56">
        <f>F42</f>
        <v>0</v>
      </c>
    </row>
    <row r="42" spans="1:6" ht="23.25" customHeight="1">
      <c r="A42" s="192" t="s">
        <v>246</v>
      </c>
      <c r="B42" s="53" t="s">
        <v>124</v>
      </c>
      <c r="C42" s="62" t="s">
        <v>241</v>
      </c>
      <c r="D42" s="62" t="s">
        <v>257</v>
      </c>
      <c r="E42" s="57"/>
      <c r="F42" s="58">
        <f>F43</f>
        <v>0</v>
      </c>
    </row>
    <row r="43" spans="1:6" ht="15" customHeight="1">
      <c r="A43" s="63" t="s">
        <v>137</v>
      </c>
      <c r="B43" s="53" t="s">
        <v>124</v>
      </c>
      <c r="C43" s="62" t="s">
        <v>241</v>
      </c>
      <c r="D43" s="62" t="s">
        <v>257</v>
      </c>
      <c r="E43" s="57"/>
      <c r="F43" s="58"/>
    </row>
    <row r="44" spans="1:6" ht="15.75" customHeight="1">
      <c r="A44" s="174" t="s">
        <v>129</v>
      </c>
      <c r="B44" s="54" t="s">
        <v>124</v>
      </c>
      <c r="C44" s="54" t="s">
        <v>66</v>
      </c>
      <c r="D44" s="61" t="s">
        <v>116</v>
      </c>
      <c r="E44" s="54" t="s">
        <v>116</v>
      </c>
      <c r="F44" s="56">
        <f>F45+F47</f>
        <v>286.17</v>
      </c>
    </row>
    <row r="45" spans="1:6" ht="27.75" customHeight="1">
      <c r="A45" s="137" t="s">
        <v>199</v>
      </c>
      <c r="B45" s="53" t="s">
        <v>124</v>
      </c>
      <c r="C45" s="53" t="s">
        <v>66</v>
      </c>
      <c r="D45" s="196" t="s">
        <v>258</v>
      </c>
      <c r="E45" s="57" t="s">
        <v>116</v>
      </c>
      <c r="F45" s="58">
        <f>F46</f>
        <v>286.17</v>
      </c>
    </row>
    <row r="46" spans="1:6" ht="15" customHeight="1">
      <c r="A46" s="63" t="s">
        <v>137</v>
      </c>
      <c r="B46" s="53" t="s">
        <v>124</v>
      </c>
      <c r="C46" s="53" t="s">
        <v>66</v>
      </c>
      <c r="D46" s="196" t="s">
        <v>258</v>
      </c>
      <c r="E46" s="57">
        <v>200</v>
      </c>
      <c r="F46" s="58">
        <v>286.17</v>
      </c>
    </row>
    <row r="47" spans="1:6" ht="27.75" customHeight="1">
      <c r="A47" s="135" t="s">
        <v>200</v>
      </c>
      <c r="B47" s="53" t="s">
        <v>124</v>
      </c>
      <c r="C47" s="53" t="s">
        <v>66</v>
      </c>
      <c r="D47" s="196" t="s">
        <v>259</v>
      </c>
      <c r="E47" s="57" t="s">
        <v>116</v>
      </c>
      <c r="F47" s="58">
        <f>F48</f>
        <v>0</v>
      </c>
    </row>
    <row r="48" spans="1:6" ht="15" customHeight="1">
      <c r="A48" s="63" t="s">
        <v>137</v>
      </c>
      <c r="B48" s="53" t="s">
        <v>124</v>
      </c>
      <c r="C48" s="53" t="s">
        <v>66</v>
      </c>
      <c r="D48" s="196" t="s">
        <v>259</v>
      </c>
      <c r="E48" s="57">
        <v>200</v>
      </c>
      <c r="F48" s="58">
        <v>0</v>
      </c>
    </row>
    <row r="49" spans="1:6" ht="15" customHeight="1">
      <c r="A49" s="184" t="s">
        <v>228</v>
      </c>
      <c r="B49" s="73" t="s">
        <v>124</v>
      </c>
      <c r="C49" s="73" t="s">
        <v>222</v>
      </c>
      <c r="D49" s="62"/>
      <c r="E49" s="185"/>
      <c r="F49" s="186">
        <f>F50</f>
        <v>0</v>
      </c>
    </row>
    <row r="50" spans="1:6" ht="27" customHeight="1">
      <c r="A50" s="137" t="s">
        <v>224</v>
      </c>
      <c r="B50" s="73" t="s">
        <v>124</v>
      </c>
      <c r="C50" s="73" t="s">
        <v>223</v>
      </c>
      <c r="D50" s="196" t="s">
        <v>260</v>
      </c>
      <c r="E50" s="185"/>
      <c r="F50" s="186">
        <f>F51</f>
        <v>0</v>
      </c>
    </row>
    <row r="51" spans="1:6" ht="18" customHeight="1">
      <c r="A51" s="63" t="s">
        <v>137</v>
      </c>
      <c r="B51" s="73" t="s">
        <v>124</v>
      </c>
      <c r="C51" s="73" t="s">
        <v>223</v>
      </c>
      <c r="D51" s="196" t="s">
        <v>260</v>
      </c>
      <c r="E51" s="185">
        <v>200</v>
      </c>
      <c r="F51" s="186">
        <v>0</v>
      </c>
    </row>
    <row r="52" spans="1:6" ht="15" customHeight="1">
      <c r="A52" s="174" t="s">
        <v>168</v>
      </c>
      <c r="B52" s="55">
        <v>916</v>
      </c>
      <c r="C52" s="61" t="s">
        <v>27</v>
      </c>
      <c r="D52" s="61"/>
      <c r="E52" s="55"/>
      <c r="F52" s="56">
        <f>F53+F56</f>
        <v>221.21</v>
      </c>
    </row>
    <row r="53" spans="1:6" ht="15" customHeight="1">
      <c r="A53" s="174" t="s">
        <v>135</v>
      </c>
      <c r="B53" s="54" t="s">
        <v>124</v>
      </c>
      <c r="C53" s="61" t="s">
        <v>136</v>
      </c>
      <c r="D53" s="62"/>
      <c r="E53" s="57"/>
      <c r="F53" s="56">
        <f>F54</f>
        <v>40</v>
      </c>
    </row>
    <row r="54" spans="1:6" ht="60.75" customHeight="1">
      <c r="A54" s="134" t="s">
        <v>167</v>
      </c>
      <c r="B54" s="53" t="s">
        <v>124</v>
      </c>
      <c r="C54" s="62" t="s">
        <v>136</v>
      </c>
      <c r="D54" s="196" t="s">
        <v>261</v>
      </c>
      <c r="E54" s="57"/>
      <c r="F54" s="58">
        <f>F55</f>
        <v>40</v>
      </c>
    </row>
    <row r="55" spans="1:6" ht="15" customHeight="1">
      <c r="A55" s="63" t="s">
        <v>137</v>
      </c>
      <c r="B55" s="53" t="s">
        <v>124</v>
      </c>
      <c r="C55" s="62" t="s">
        <v>136</v>
      </c>
      <c r="D55" s="196" t="s">
        <v>261</v>
      </c>
      <c r="E55" s="57">
        <v>200</v>
      </c>
      <c r="F55" s="58">
        <v>40</v>
      </c>
    </row>
    <row r="56" spans="1:6" ht="15" customHeight="1">
      <c r="A56" s="174" t="s">
        <v>130</v>
      </c>
      <c r="B56" s="54" t="s">
        <v>124</v>
      </c>
      <c r="C56" s="54" t="s">
        <v>67</v>
      </c>
      <c r="D56" s="61" t="s">
        <v>116</v>
      </c>
      <c r="E56" s="55" t="s">
        <v>116</v>
      </c>
      <c r="F56" s="56">
        <f>F57</f>
        <v>181.21</v>
      </c>
    </row>
    <row r="57" spans="1:6" ht="39" customHeight="1">
      <c r="A57" s="63" t="s">
        <v>131</v>
      </c>
      <c r="B57" s="53" t="s">
        <v>124</v>
      </c>
      <c r="C57" s="53" t="s">
        <v>67</v>
      </c>
      <c r="D57" s="62" t="s">
        <v>262</v>
      </c>
      <c r="E57" s="57" t="s">
        <v>116</v>
      </c>
      <c r="F57" s="58">
        <f>F58</f>
        <v>181.21</v>
      </c>
    </row>
    <row r="58" spans="1:6" ht="15" customHeight="1">
      <c r="A58" s="63" t="s">
        <v>137</v>
      </c>
      <c r="B58" s="53" t="s">
        <v>124</v>
      </c>
      <c r="C58" s="53" t="s">
        <v>67</v>
      </c>
      <c r="D58" s="62" t="s">
        <v>262</v>
      </c>
      <c r="E58" s="57">
        <v>200</v>
      </c>
      <c r="F58" s="58">
        <v>181.21</v>
      </c>
    </row>
    <row r="59" spans="1:6" ht="15" customHeight="1">
      <c r="A59" s="174" t="s">
        <v>189</v>
      </c>
      <c r="B59" s="54" t="s">
        <v>124</v>
      </c>
      <c r="C59" s="61" t="s">
        <v>28</v>
      </c>
      <c r="D59" s="61" t="s">
        <v>116</v>
      </c>
      <c r="E59" s="55" t="s">
        <v>116</v>
      </c>
      <c r="F59" s="56">
        <f>F60+F62</f>
        <v>10642.89</v>
      </c>
    </row>
    <row r="60" spans="1:6" ht="39" customHeight="1">
      <c r="A60" s="159" t="s">
        <v>204</v>
      </c>
      <c r="B60" s="53" t="s">
        <v>124</v>
      </c>
      <c r="C60" s="53" t="s">
        <v>29</v>
      </c>
      <c r="D60" s="62" t="s">
        <v>263</v>
      </c>
      <c r="E60" s="57" t="s">
        <v>116</v>
      </c>
      <c r="F60" s="58">
        <f>F61</f>
        <v>10430.8</v>
      </c>
    </row>
    <row r="61" spans="1:6" ht="15" customHeight="1">
      <c r="A61" s="63" t="s">
        <v>137</v>
      </c>
      <c r="B61" s="53" t="s">
        <v>124</v>
      </c>
      <c r="C61" s="53" t="s">
        <v>29</v>
      </c>
      <c r="D61" s="62" t="s">
        <v>263</v>
      </c>
      <c r="E61" s="57">
        <v>200</v>
      </c>
      <c r="F61" s="58">
        <v>10430.8</v>
      </c>
    </row>
    <row r="62" spans="1:6" ht="35.25" customHeight="1">
      <c r="A62" s="143" t="s">
        <v>205</v>
      </c>
      <c r="B62" s="57">
        <v>916</v>
      </c>
      <c r="C62" s="62" t="s">
        <v>179</v>
      </c>
      <c r="D62" s="62" t="s">
        <v>264</v>
      </c>
      <c r="E62" s="57"/>
      <c r="F62" s="58">
        <f>F63</f>
        <v>212.09</v>
      </c>
    </row>
    <row r="63" spans="1:6" ht="15" customHeight="1">
      <c r="A63" s="63" t="s">
        <v>137</v>
      </c>
      <c r="B63" s="57">
        <v>916</v>
      </c>
      <c r="C63" s="62" t="s">
        <v>179</v>
      </c>
      <c r="D63" s="62" t="s">
        <v>264</v>
      </c>
      <c r="E63" s="57">
        <v>200</v>
      </c>
      <c r="F63" s="58">
        <v>212.09</v>
      </c>
    </row>
    <row r="64" spans="1:6" ht="15" customHeight="1">
      <c r="A64" s="174" t="s">
        <v>138</v>
      </c>
      <c r="B64" s="54" t="s">
        <v>124</v>
      </c>
      <c r="C64" s="55">
        <v>1000</v>
      </c>
      <c r="D64" s="62"/>
      <c r="E64" s="57"/>
      <c r="F64" s="56">
        <f>F65+F68</f>
        <v>3278.35</v>
      </c>
    </row>
    <row r="65" spans="1:6" ht="15" customHeight="1">
      <c r="A65" s="174" t="s">
        <v>139</v>
      </c>
      <c r="B65" s="54" t="s">
        <v>124</v>
      </c>
      <c r="C65" s="55">
        <v>1003</v>
      </c>
      <c r="D65" s="197"/>
      <c r="E65" s="55"/>
      <c r="F65" s="56">
        <f>F66</f>
        <v>80.08</v>
      </c>
    </row>
    <row r="66" spans="1:6" ht="25.5" customHeight="1">
      <c r="A66" s="63" t="s">
        <v>190</v>
      </c>
      <c r="B66" s="53" t="s">
        <v>124</v>
      </c>
      <c r="C66" s="57">
        <v>1003</v>
      </c>
      <c r="D66" s="196" t="s">
        <v>265</v>
      </c>
      <c r="E66" s="57"/>
      <c r="F66" s="58">
        <f>F67</f>
        <v>80.08</v>
      </c>
    </row>
    <row r="67" spans="1:6" ht="17.25" customHeight="1">
      <c r="A67" s="63" t="s">
        <v>191</v>
      </c>
      <c r="B67" s="53" t="s">
        <v>124</v>
      </c>
      <c r="C67" s="57">
        <v>1003</v>
      </c>
      <c r="D67" s="196" t="s">
        <v>265</v>
      </c>
      <c r="E67" s="57">
        <v>300</v>
      </c>
      <c r="F67" s="58">
        <v>80.08</v>
      </c>
    </row>
    <row r="68" spans="1:6" ht="15" customHeight="1">
      <c r="A68" s="174" t="s">
        <v>61</v>
      </c>
      <c r="B68" s="54" t="s">
        <v>124</v>
      </c>
      <c r="C68" s="54" t="s">
        <v>32</v>
      </c>
      <c r="D68" s="61" t="s">
        <v>116</v>
      </c>
      <c r="E68" s="55" t="s">
        <v>116</v>
      </c>
      <c r="F68" s="56">
        <f>F69+F71+F73</f>
        <v>3198.27</v>
      </c>
    </row>
    <row r="69" spans="1:6" ht="37.5" customHeight="1">
      <c r="A69" s="143" t="s">
        <v>226</v>
      </c>
      <c r="B69" s="53" t="s">
        <v>124</v>
      </c>
      <c r="C69" s="53" t="s">
        <v>32</v>
      </c>
      <c r="D69" s="62" t="s">
        <v>266</v>
      </c>
      <c r="E69" s="53" t="s">
        <v>116</v>
      </c>
      <c r="F69" s="58">
        <f>F70</f>
        <v>2247.02</v>
      </c>
    </row>
    <row r="70" spans="1:6" ht="15.75" customHeight="1">
      <c r="A70" s="63" t="s">
        <v>192</v>
      </c>
      <c r="B70" s="53" t="s">
        <v>124</v>
      </c>
      <c r="C70" s="53" t="s">
        <v>32</v>
      </c>
      <c r="D70" s="62" t="s">
        <v>266</v>
      </c>
      <c r="E70" s="57">
        <v>300</v>
      </c>
      <c r="F70" s="58">
        <v>2247.02</v>
      </c>
    </row>
    <row r="71" spans="1:6" ht="30" customHeight="1">
      <c r="A71" s="143" t="s">
        <v>227</v>
      </c>
      <c r="B71" s="53" t="s">
        <v>124</v>
      </c>
      <c r="C71" s="53" t="s">
        <v>32</v>
      </c>
      <c r="D71" s="62" t="s">
        <v>267</v>
      </c>
      <c r="E71" s="57"/>
      <c r="F71" s="58">
        <f>F72</f>
        <v>951.25</v>
      </c>
    </row>
    <row r="72" spans="1:6" ht="12.75" customHeight="1">
      <c r="A72" s="63" t="s">
        <v>193</v>
      </c>
      <c r="B72" s="53" t="s">
        <v>124</v>
      </c>
      <c r="C72" s="53" t="s">
        <v>32</v>
      </c>
      <c r="D72" s="62" t="s">
        <v>267</v>
      </c>
      <c r="E72" s="57">
        <v>300</v>
      </c>
      <c r="F72" s="58">
        <v>951.25</v>
      </c>
    </row>
    <row r="73" spans="1:6" ht="27.75" customHeight="1" hidden="1">
      <c r="A73" s="143"/>
      <c r="B73" s="53" t="s">
        <v>124</v>
      </c>
      <c r="C73" s="53" t="s">
        <v>32</v>
      </c>
      <c r="D73" s="62" t="s">
        <v>194</v>
      </c>
      <c r="E73" s="57"/>
      <c r="F73" s="58">
        <f>F74</f>
        <v>0</v>
      </c>
    </row>
    <row r="74" spans="1:6" ht="23.25" customHeight="1" hidden="1">
      <c r="A74" s="63" t="s">
        <v>193</v>
      </c>
      <c r="B74" s="53" t="s">
        <v>124</v>
      </c>
      <c r="C74" s="53" t="s">
        <v>32</v>
      </c>
      <c r="D74" s="62" t="s">
        <v>194</v>
      </c>
      <c r="E74" s="57">
        <v>300</v>
      </c>
      <c r="F74" s="58">
        <v>0</v>
      </c>
    </row>
    <row r="75" spans="1:6" ht="15" customHeight="1">
      <c r="A75" s="174" t="s">
        <v>132</v>
      </c>
      <c r="B75" s="54" t="s">
        <v>124</v>
      </c>
      <c r="C75" s="54" t="s">
        <v>71</v>
      </c>
      <c r="D75" s="61" t="s">
        <v>116</v>
      </c>
      <c r="E75" s="54" t="s">
        <v>116</v>
      </c>
      <c r="F75" s="56">
        <f>F76</f>
        <v>124.46</v>
      </c>
    </row>
    <row r="76" spans="1:6" ht="39.75" customHeight="1">
      <c r="A76" s="128" t="s">
        <v>206</v>
      </c>
      <c r="B76" s="53" t="s">
        <v>124</v>
      </c>
      <c r="C76" s="53" t="s">
        <v>71</v>
      </c>
      <c r="D76" s="62" t="s">
        <v>268</v>
      </c>
      <c r="E76" s="53" t="s">
        <v>116</v>
      </c>
      <c r="F76" s="58">
        <f>F77</f>
        <v>124.46</v>
      </c>
    </row>
    <row r="77" spans="1:6" ht="15" customHeight="1">
      <c r="A77" s="63" t="s">
        <v>137</v>
      </c>
      <c r="B77" s="53" t="s">
        <v>124</v>
      </c>
      <c r="C77" s="53" t="s">
        <v>71</v>
      </c>
      <c r="D77" s="62" t="s">
        <v>268</v>
      </c>
      <c r="E77" s="57">
        <v>200</v>
      </c>
      <c r="F77" s="58">
        <v>124.46</v>
      </c>
    </row>
    <row r="78" spans="1:6" ht="15" customHeight="1">
      <c r="A78" s="174" t="s">
        <v>30</v>
      </c>
      <c r="B78" s="54" t="s">
        <v>124</v>
      </c>
      <c r="C78" s="54" t="s">
        <v>70</v>
      </c>
      <c r="D78" s="61" t="s">
        <v>116</v>
      </c>
      <c r="E78" s="55" t="s">
        <v>116</v>
      </c>
      <c r="F78" s="56">
        <f>F79+F81</f>
        <v>773.73</v>
      </c>
    </row>
    <row r="79" spans="1:6" ht="26.25" customHeight="1">
      <c r="A79" s="128" t="s">
        <v>207</v>
      </c>
      <c r="B79" s="53" t="s">
        <v>124</v>
      </c>
      <c r="C79" s="53" t="s">
        <v>70</v>
      </c>
      <c r="D79" s="62" t="s">
        <v>269</v>
      </c>
      <c r="E79" s="57" t="s">
        <v>116</v>
      </c>
      <c r="F79" s="58">
        <f>F80</f>
        <v>613.83</v>
      </c>
    </row>
    <row r="80" spans="1:6" ht="15" customHeight="1">
      <c r="A80" s="63" t="s">
        <v>137</v>
      </c>
      <c r="B80" s="53" t="s">
        <v>124</v>
      </c>
      <c r="C80" s="53" t="s">
        <v>70</v>
      </c>
      <c r="D80" s="62" t="s">
        <v>269</v>
      </c>
      <c r="E80" s="57">
        <v>200</v>
      </c>
      <c r="F80" s="58">
        <v>613.83</v>
      </c>
    </row>
    <row r="81" spans="1:6" ht="24.75" customHeight="1">
      <c r="A81" s="128" t="s">
        <v>208</v>
      </c>
      <c r="B81" s="53" t="s">
        <v>124</v>
      </c>
      <c r="C81" s="53" t="s">
        <v>70</v>
      </c>
      <c r="D81" s="62" t="s">
        <v>270</v>
      </c>
      <c r="E81" s="57"/>
      <c r="F81" s="58">
        <f>F82</f>
        <v>159.9</v>
      </c>
    </row>
    <row r="82" spans="1:6" ht="15" customHeight="1">
      <c r="A82" s="63" t="s">
        <v>137</v>
      </c>
      <c r="B82" s="53" t="s">
        <v>124</v>
      </c>
      <c r="C82" s="53" t="s">
        <v>70</v>
      </c>
      <c r="D82" s="62" t="s">
        <v>270</v>
      </c>
      <c r="E82" s="57">
        <v>200</v>
      </c>
      <c r="F82" s="189">
        <v>159.9</v>
      </c>
    </row>
    <row r="83" spans="1:6" ht="26.25" customHeight="1">
      <c r="A83" s="174" t="s">
        <v>185</v>
      </c>
      <c r="B83" s="57"/>
      <c r="C83" s="53" t="s">
        <v>116</v>
      </c>
      <c r="D83" s="62" t="s">
        <v>116</v>
      </c>
      <c r="E83" s="53" t="s">
        <v>116</v>
      </c>
      <c r="F83" s="200">
        <f>F84+F88</f>
        <v>765.09</v>
      </c>
    </row>
    <row r="84" spans="1:6" ht="25.5" customHeight="1">
      <c r="A84" s="174" t="s">
        <v>55</v>
      </c>
      <c r="B84" s="55">
        <v>978</v>
      </c>
      <c r="C84" s="54" t="s">
        <v>13</v>
      </c>
      <c r="D84" s="61" t="s">
        <v>116</v>
      </c>
      <c r="E84" s="54" t="s">
        <v>116</v>
      </c>
      <c r="F84" s="56">
        <f>F85</f>
        <v>212.71</v>
      </c>
    </row>
    <row r="85" spans="1:6" ht="14.25" customHeight="1">
      <c r="A85" s="63" t="s">
        <v>117</v>
      </c>
      <c r="B85" s="57">
        <v>978</v>
      </c>
      <c r="C85" s="53" t="s">
        <v>13</v>
      </c>
      <c r="D85" s="62" t="s">
        <v>272</v>
      </c>
      <c r="E85" s="53" t="s">
        <v>116</v>
      </c>
      <c r="F85" s="58">
        <f>F86+F87</f>
        <v>212.71</v>
      </c>
    </row>
    <row r="86" spans="1:6" ht="14.25" customHeight="1">
      <c r="A86" s="63" t="s">
        <v>118</v>
      </c>
      <c r="B86" s="57">
        <v>978</v>
      </c>
      <c r="C86" s="53" t="s">
        <v>13</v>
      </c>
      <c r="D86" s="62" t="s">
        <v>272</v>
      </c>
      <c r="E86" s="74">
        <v>100</v>
      </c>
      <c r="F86" s="58">
        <v>212.71</v>
      </c>
    </row>
    <row r="87" spans="1:6" ht="14.25" customHeight="1">
      <c r="A87" s="63" t="s">
        <v>137</v>
      </c>
      <c r="B87" s="57">
        <v>978</v>
      </c>
      <c r="C87" s="53" t="s">
        <v>13</v>
      </c>
      <c r="D87" s="62" t="s">
        <v>272</v>
      </c>
      <c r="E87" s="57">
        <v>200</v>
      </c>
      <c r="F87" s="58">
        <v>0</v>
      </c>
    </row>
    <row r="88" spans="1:6" ht="24.75" customHeight="1">
      <c r="A88" s="174" t="s">
        <v>56</v>
      </c>
      <c r="B88" s="55">
        <v>978</v>
      </c>
      <c r="C88" s="54" t="s">
        <v>15</v>
      </c>
      <c r="D88" s="61" t="s">
        <v>116</v>
      </c>
      <c r="E88" s="55" t="s">
        <v>116</v>
      </c>
      <c r="F88" s="56">
        <f>F89+F91+F93</f>
        <v>552.38</v>
      </c>
    </row>
    <row r="89" spans="1:6" ht="14.25" customHeight="1">
      <c r="A89" s="63" t="s">
        <v>119</v>
      </c>
      <c r="B89" s="57">
        <v>978</v>
      </c>
      <c r="C89" s="53" t="s">
        <v>15</v>
      </c>
      <c r="D89" s="62" t="s">
        <v>273</v>
      </c>
      <c r="E89" s="57" t="s">
        <v>116</v>
      </c>
      <c r="F89" s="58">
        <f>F90</f>
        <v>170.15</v>
      </c>
    </row>
    <row r="90" spans="1:6" ht="14.25" customHeight="1">
      <c r="A90" s="63" t="s">
        <v>118</v>
      </c>
      <c r="B90" s="57">
        <v>978</v>
      </c>
      <c r="C90" s="53" t="s">
        <v>15</v>
      </c>
      <c r="D90" s="62" t="s">
        <v>273</v>
      </c>
      <c r="E90" s="74">
        <v>100</v>
      </c>
      <c r="F90" s="58">
        <v>170.15</v>
      </c>
    </row>
    <row r="91" spans="1:6" ht="15" customHeight="1">
      <c r="A91" s="63" t="s">
        <v>120</v>
      </c>
      <c r="B91" s="57">
        <v>978</v>
      </c>
      <c r="C91" s="53" t="s">
        <v>15</v>
      </c>
      <c r="D91" s="62" t="s">
        <v>274</v>
      </c>
      <c r="E91" s="57"/>
      <c r="F91" s="58">
        <f>F92</f>
        <v>0</v>
      </c>
    </row>
    <row r="92" spans="1:6" ht="16.5" customHeight="1">
      <c r="A92" s="63" t="s">
        <v>120</v>
      </c>
      <c r="B92" s="57">
        <v>978</v>
      </c>
      <c r="C92" s="53" t="s">
        <v>15</v>
      </c>
      <c r="D92" s="62" t="s">
        <v>274</v>
      </c>
      <c r="E92" s="74">
        <v>100</v>
      </c>
      <c r="F92" s="58">
        <v>0</v>
      </c>
    </row>
    <row r="93" spans="1:6" ht="15" customHeight="1">
      <c r="A93" s="63" t="s">
        <v>121</v>
      </c>
      <c r="B93" s="57">
        <v>978</v>
      </c>
      <c r="C93" s="53" t="s">
        <v>15</v>
      </c>
      <c r="D93" s="62" t="s">
        <v>275</v>
      </c>
      <c r="E93" s="57" t="s">
        <v>116</v>
      </c>
      <c r="F93" s="58">
        <f>F94+F95+F96</f>
        <v>382.23</v>
      </c>
    </row>
    <row r="94" spans="1:6" ht="15" customHeight="1">
      <c r="A94" s="63" t="s">
        <v>118</v>
      </c>
      <c r="B94" s="57">
        <v>978</v>
      </c>
      <c r="C94" s="53" t="s">
        <v>15</v>
      </c>
      <c r="D94" s="62" t="s">
        <v>275</v>
      </c>
      <c r="E94" s="74">
        <v>100</v>
      </c>
      <c r="F94" s="58">
        <v>188.16</v>
      </c>
    </row>
    <row r="95" spans="1:6" ht="15" customHeight="1">
      <c r="A95" s="63" t="s">
        <v>137</v>
      </c>
      <c r="B95" s="57">
        <v>978</v>
      </c>
      <c r="C95" s="53" t="s">
        <v>15</v>
      </c>
      <c r="D95" s="62" t="s">
        <v>275</v>
      </c>
      <c r="E95" s="57">
        <v>200</v>
      </c>
      <c r="F95" s="58">
        <v>194.07</v>
      </c>
    </row>
    <row r="96" spans="1:6" ht="15" customHeight="1">
      <c r="A96" s="63" t="s">
        <v>134</v>
      </c>
      <c r="B96" s="57">
        <v>978</v>
      </c>
      <c r="C96" s="53" t="s">
        <v>15</v>
      </c>
      <c r="D96" s="62" t="s">
        <v>275</v>
      </c>
      <c r="E96" s="57">
        <v>800</v>
      </c>
      <c r="F96" s="58">
        <v>0</v>
      </c>
    </row>
    <row r="97" spans="1:6" ht="15">
      <c r="A97" s="175" t="s">
        <v>186</v>
      </c>
      <c r="B97" s="75"/>
      <c r="C97" s="75"/>
      <c r="D97" s="77"/>
      <c r="E97" s="75"/>
      <c r="F97" s="187">
        <f>F98</f>
        <v>126.07000000000001</v>
      </c>
    </row>
    <row r="98" spans="1:6" ht="15">
      <c r="A98" s="176" t="s">
        <v>180</v>
      </c>
      <c r="B98" s="76" t="s">
        <v>187</v>
      </c>
      <c r="C98" s="77" t="s">
        <v>181</v>
      </c>
      <c r="D98" s="77"/>
      <c r="E98" s="75"/>
      <c r="F98" s="187">
        <f>F99</f>
        <v>126.07000000000001</v>
      </c>
    </row>
    <row r="99" spans="1:6" ht="24.75">
      <c r="A99" s="143" t="s">
        <v>188</v>
      </c>
      <c r="B99" s="73" t="s">
        <v>187</v>
      </c>
      <c r="C99" s="72" t="s">
        <v>181</v>
      </c>
      <c r="D99" s="72" t="s">
        <v>271</v>
      </c>
      <c r="E99" s="71"/>
      <c r="F99" s="188">
        <f>F100+F101</f>
        <v>126.07000000000001</v>
      </c>
    </row>
    <row r="100" spans="1:6" ht="15">
      <c r="A100" s="63" t="s">
        <v>118</v>
      </c>
      <c r="B100" s="73" t="s">
        <v>187</v>
      </c>
      <c r="C100" s="72" t="s">
        <v>181</v>
      </c>
      <c r="D100" s="72" t="s">
        <v>271</v>
      </c>
      <c r="E100" s="74">
        <v>100</v>
      </c>
      <c r="F100" s="188">
        <v>125.98</v>
      </c>
    </row>
    <row r="101" spans="1:6" ht="15">
      <c r="A101" s="63" t="s">
        <v>276</v>
      </c>
      <c r="B101" s="73" t="s">
        <v>187</v>
      </c>
      <c r="C101" s="72" t="s">
        <v>181</v>
      </c>
      <c r="D101" s="72" t="s">
        <v>271</v>
      </c>
      <c r="E101" s="74">
        <v>800</v>
      </c>
      <c r="F101" s="188">
        <v>0.09</v>
      </c>
    </row>
    <row r="102" spans="1:6" ht="15">
      <c r="A102" s="143" t="s">
        <v>33</v>
      </c>
      <c r="B102" s="71"/>
      <c r="C102" s="71"/>
      <c r="D102" s="72"/>
      <c r="E102" s="71"/>
      <c r="F102" s="189">
        <f>F97+F83+F9</f>
        <v>19560.999999999996</v>
      </c>
    </row>
    <row r="103" spans="1:6" ht="12.75">
      <c r="A103" s="68"/>
      <c r="B103" s="69"/>
      <c r="C103" s="69"/>
      <c r="D103" s="198"/>
      <c r="E103" s="69"/>
      <c r="F103" s="70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spans="2:3" ht="15">
      <c r="B1" s="217" t="s">
        <v>281</v>
      </c>
      <c r="C1" s="218"/>
    </row>
    <row r="4" spans="1:3" ht="15.75">
      <c r="A4" s="215" t="s">
        <v>211</v>
      </c>
      <c r="B4" s="216"/>
      <c r="C4" s="216"/>
    </row>
    <row r="5" spans="1:3" ht="15.75">
      <c r="A5" s="215" t="s">
        <v>236</v>
      </c>
      <c r="B5" s="216"/>
      <c r="C5" s="216"/>
    </row>
    <row r="7" spans="1:3" ht="15">
      <c r="A7" s="177" t="s">
        <v>212</v>
      </c>
      <c r="B7" s="177" t="s">
        <v>213</v>
      </c>
      <c r="C7" s="177" t="s">
        <v>88</v>
      </c>
    </row>
    <row r="8" spans="1:3" ht="15">
      <c r="A8" s="177" t="s">
        <v>214</v>
      </c>
      <c r="B8" s="178" t="s">
        <v>215</v>
      </c>
      <c r="C8" s="39">
        <f>C9</f>
        <v>-734.9900000000016</v>
      </c>
    </row>
    <row r="9" spans="1:3" ht="30" customHeight="1">
      <c r="A9" s="177" t="s">
        <v>83</v>
      </c>
      <c r="B9" s="178" t="s">
        <v>84</v>
      </c>
      <c r="C9" s="39">
        <f>C10+C11</f>
        <v>-734.9900000000016</v>
      </c>
    </row>
    <row r="10" spans="1:3" ht="35.25" customHeight="1">
      <c r="A10" s="177" t="s">
        <v>216</v>
      </c>
      <c r="B10" s="178" t="s">
        <v>171</v>
      </c>
      <c r="C10" s="39">
        <v>-20295.99</v>
      </c>
    </row>
    <row r="11" spans="1:3" ht="33" customHeight="1" thickBot="1">
      <c r="A11" s="177" t="s">
        <v>217</v>
      </c>
      <c r="B11" s="178" t="s">
        <v>172</v>
      </c>
      <c r="C11" s="42">
        <v>19561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21" t="s">
        <v>282</v>
      </c>
      <c r="C1" s="221"/>
    </row>
    <row r="4" spans="1:3" ht="79.5" customHeight="1">
      <c r="A4" s="219" t="s">
        <v>210</v>
      </c>
      <c r="B4" s="220"/>
      <c r="C4" s="220"/>
    </row>
    <row r="5" spans="1:3" ht="29.25" customHeight="1">
      <c r="A5" s="215" t="s">
        <v>236</v>
      </c>
      <c r="B5" s="216"/>
      <c r="C5" s="216"/>
    </row>
    <row r="6" ht="48" customHeight="1" thickBot="1"/>
    <row r="7" spans="1:3" ht="39.75" customHeight="1">
      <c r="A7" s="35" t="s">
        <v>81</v>
      </c>
      <c r="B7" s="36" t="s">
        <v>82</v>
      </c>
      <c r="C7" s="37" t="s">
        <v>88</v>
      </c>
    </row>
    <row r="8" spans="1:3" ht="31.5" customHeight="1">
      <c r="A8" s="38" t="s">
        <v>83</v>
      </c>
      <c r="B8" s="34" t="s">
        <v>84</v>
      </c>
      <c r="C8" s="39">
        <f>C11</f>
        <v>-734.9900000000016</v>
      </c>
    </row>
    <row r="9" spans="1:3" ht="38.25" customHeight="1">
      <c r="A9" s="38" t="s">
        <v>85</v>
      </c>
      <c r="B9" s="34" t="s">
        <v>171</v>
      </c>
      <c r="C9" s="39">
        <v>-20295.99</v>
      </c>
    </row>
    <row r="10" spans="1:3" ht="37.5" customHeight="1">
      <c r="A10" s="38" t="s">
        <v>86</v>
      </c>
      <c r="B10" s="34" t="s">
        <v>172</v>
      </c>
      <c r="C10" s="39">
        <v>19561</v>
      </c>
    </row>
    <row r="11" spans="1:3" ht="24" customHeight="1" thickBot="1">
      <c r="A11" s="40"/>
      <c r="B11" s="41" t="s">
        <v>87</v>
      </c>
      <c r="C11" s="42">
        <f>C9+C10</f>
        <v>-734.9900000000016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B4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1" t="s">
        <v>283</v>
      </c>
      <c r="B1" s="221"/>
      <c r="C1" s="29"/>
      <c r="D1" s="29"/>
      <c r="E1" s="29"/>
    </row>
    <row r="4" spans="1:2" ht="51.75" customHeight="1">
      <c r="A4" s="222" t="s">
        <v>237</v>
      </c>
      <c r="B4" s="213"/>
    </row>
    <row r="6" ht="12.75">
      <c r="A6" s="30" t="s">
        <v>44</v>
      </c>
    </row>
    <row r="7" ht="12.75">
      <c r="B7" s="65"/>
    </row>
    <row r="8" spans="1:2" ht="14.25">
      <c r="A8" s="32" t="s">
        <v>75</v>
      </c>
      <c r="B8" s="32" t="s">
        <v>80</v>
      </c>
    </row>
    <row r="9" spans="1:2" ht="14.25">
      <c r="A9" s="32" t="s">
        <v>76</v>
      </c>
      <c r="B9" s="190">
        <v>158.95</v>
      </c>
    </row>
    <row r="12" ht="12.75">
      <c r="A12" s="30" t="s">
        <v>45</v>
      </c>
    </row>
    <row r="14" spans="1:2" ht="14.25">
      <c r="A14" s="32" t="s">
        <v>75</v>
      </c>
      <c r="B14" s="32" t="s">
        <v>89</v>
      </c>
    </row>
    <row r="15" spans="1:2" ht="14.25">
      <c r="A15" s="32" t="s">
        <v>76</v>
      </c>
      <c r="B15" s="190">
        <v>1226.67</v>
      </c>
    </row>
    <row r="16" spans="1:2" ht="15" customHeight="1">
      <c r="A16" s="32"/>
      <c r="B16" s="32"/>
    </row>
    <row r="17" spans="1:2" ht="14.25">
      <c r="A17" s="32" t="s">
        <v>74</v>
      </c>
      <c r="B17" s="32"/>
    </row>
    <row r="18" spans="1:2" ht="14.25">
      <c r="A18" s="32" t="s">
        <v>79</v>
      </c>
      <c r="B18" s="32" t="s">
        <v>77</v>
      </c>
    </row>
    <row r="19" spans="1:2" ht="14.25">
      <c r="A19" s="32" t="s">
        <v>76</v>
      </c>
      <c r="B19" s="32">
        <v>370.66</v>
      </c>
    </row>
    <row r="20" spans="1:2" ht="14.25">
      <c r="A20" s="32"/>
      <c r="B20" s="32"/>
    </row>
    <row r="21" spans="1:2" ht="14.25">
      <c r="A21" s="32" t="s">
        <v>46</v>
      </c>
      <c r="B21" s="32"/>
    </row>
    <row r="22" spans="1:2" ht="14.25">
      <c r="A22" s="32" t="s">
        <v>78</v>
      </c>
      <c r="B22" s="32" t="s">
        <v>80</v>
      </c>
    </row>
    <row r="23" spans="1:2" ht="14.25">
      <c r="A23" s="32" t="s">
        <v>76</v>
      </c>
      <c r="B23" s="190">
        <v>219</v>
      </c>
    </row>
    <row r="26" ht="12.75">
      <c r="A26" s="30" t="s">
        <v>169</v>
      </c>
    </row>
    <row r="28" spans="1:4" ht="14.25">
      <c r="A28" s="32" t="s">
        <v>75</v>
      </c>
      <c r="B28" s="32" t="s">
        <v>170</v>
      </c>
      <c r="C28" s="7"/>
      <c r="D28" s="7"/>
    </row>
    <row r="29" spans="1:4" ht="14.25">
      <c r="A29" s="32" t="s">
        <v>76</v>
      </c>
      <c r="B29" s="66">
        <v>0</v>
      </c>
      <c r="C29" s="7"/>
      <c r="D29" s="7"/>
    </row>
    <row r="31" spans="1:2" ht="14.25">
      <c r="A31" s="32" t="s">
        <v>238</v>
      </c>
      <c r="B31" s="32"/>
    </row>
    <row r="32" spans="1:2" ht="14.25">
      <c r="A32" s="32" t="s">
        <v>78</v>
      </c>
      <c r="B32" s="32" t="s">
        <v>170</v>
      </c>
    </row>
    <row r="33" spans="1:2" ht="14.25">
      <c r="A33" s="32" t="s">
        <v>76</v>
      </c>
      <c r="B33" s="190">
        <v>176.85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2016-04-20T11:55:32Z</cp:lastPrinted>
  <dcterms:created xsi:type="dcterms:W3CDTF">2006-04-19T07:01:28Z</dcterms:created>
  <dcterms:modified xsi:type="dcterms:W3CDTF">2016-04-20T11:55:59Z</dcterms:modified>
  <cp:category/>
  <cp:version/>
  <cp:contentType/>
  <cp:contentStatus/>
</cp:coreProperties>
</file>